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kan Yrd. Akademik\Desktop\MÜDEK için web sayfasına koyulacaklar\"/>
    </mc:Choice>
  </mc:AlternateContent>
  <xr:revisionPtr revIDLastSave="0" documentId="13_ncr:1_{41D10717-38B4-4E80-9EDB-D2CE4BD0BB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ınav Soruları ve ÖÇ" sheetId="3" r:id="rId1"/>
    <sheet name="Notlar" sheetId="1" r:id="rId2"/>
    <sheet name="Dersi Geçen Öğrenciler" sheetId="5" r:id="rId3"/>
    <sheet name="Yüzdelik-ÖÇ" sheetId="2" r:id="rId4"/>
    <sheet name="ÖÇ Oranları" sheetId="7" r:id="rId5"/>
  </sheets>
  <definedNames>
    <definedName name="_xlnm.Print_Area" localSheetId="1">Notlar!$A$3:$AA$65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8" i="7" l="1"/>
  <c r="G38" i="7"/>
  <c r="H38" i="7"/>
  <c r="I38" i="7"/>
  <c r="E38" i="7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E40" i="2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W40" i="5"/>
  <c r="X40" i="5"/>
  <c r="E40" i="5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E66" i="1"/>
  <c r="I3" i="7" a="1"/>
  <c r="I3" i="7" s="1"/>
  <c r="I4" i="7" a="1"/>
  <c r="I4" i="7" s="1"/>
  <c r="I5" i="7" a="1"/>
  <c r="I5" i="7" s="1"/>
  <c r="I6" i="7" a="1"/>
  <c r="I6" i="7"/>
  <c r="I7" i="7" a="1"/>
  <c r="I7" i="7" s="1"/>
  <c r="I8" i="7" a="1"/>
  <c r="I8" i="7" s="1"/>
  <c r="I9" i="7" a="1"/>
  <c r="I9" i="7" s="1"/>
  <c r="I10" i="7" a="1"/>
  <c r="I10" i="7"/>
  <c r="I11" i="7" a="1"/>
  <c r="I11" i="7" s="1"/>
  <c r="I12" i="7" a="1"/>
  <c r="I12" i="7" s="1"/>
  <c r="I13" i="7" a="1"/>
  <c r="I13" i="7" s="1"/>
  <c r="I14" i="7" a="1"/>
  <c r="I14" i="7"/>
  <c r="I15" i="7" a="1"/>
  <c r="I15" i="7" s="1"/>
  <c r="I16" i="7" a="1"/>
  <c r="I16" i="7" s="1"/>
  <c r="I17" i="7" a="1"/>
  <c r="I17" i="7" s="1"/>
  <c r="I18" i="7" a="1"/>
  <c r="I18" i="7"/>
  <c r="I19" i="7" a="1"/>
  <c r="I19" i="7" s="1"/>
  <c r="I20" i="7" a="1"/>
  <c r="I20" i="7" s="1"/>
  <c r="I21" i="7" a="1"/>
  <c r="I21" i="7" s="1"/>
  <c r="I22" i="7" a="1"/>
  <c r="I22" i="7"/>
  <c r="I23" i="7" a="1"/>
  <c r="I23" i="7" s="1"/>
  <c r="I24" i="7" a="1"/>
  <c r="I24" i="7" s="1"/>
  <c r="I25" i="7" a="1"/>
  <c r="I25" i="7" s="1"/>
  <c r="I26" i="7" a="1"/>
  <c r="I26" i="7"/>
  <c r="I27" i="7" a="1"/>
  <c r="I27" i="7" s="1"/>
  <c r="I28" i="7" a="1"/>
  <c r="I28" i="7" s="1"/>
  <c r="I29" i="7" a="1"/>
  <c r="I29" i="7" s="1"/>
  <c r="I30" i="7" a="1"/>
  <c r="I30" i="7"/>
  <c r="I31" i="7" a="1"/>
  <c r="I31" i="7" s="1"/>
  <c r="I32" i="7" a="1"/>
  <c r="I32" i="7" s="1"/>
  <c r="I33" i="7" a="1"/>
  <c r="I33" i="7" s="1"/>
  <c r="I34" i="7" a="1"/>
  <c r="I34" i="7"/>
  <c r="I35" i="7" a="1"/>
  <c r="I35" i="7" s="1"/>
  <c r="I36" i="7" a="1"/>
  <c r="I36" i="7" s="1"/>
  <c r="I37" i="7" a="1"/>
  <c r="I37" i="7" s="1"/>
  <c r="I2" i="7" a="1"/>
  <c r="I2" i="7" s="1"/>
  <c r="H3" i="7" a="1"/>
  <c r="H3" i="7" s="1"/>
  <c r="H4" i="7" a="1"/>
  <c r="H4" i="7" s="1"/>
  <c r="H5" i="7" a="1"/>
  <c r="H5" i="7" s="1"/>
  <c r="H6" i="7" a="1"/>
  <c r="H6" i="7"/>
  <c r="H7" i="7" a="1"/>
  <c r="H7" i="7" s="1"/>
  <c r="H8" i="7" a="1"/>
  <c r="H8" i="7" s="1"/>
  <c r="H9" i="7" a="1"/>
  <c r="H9" i="7" s="1"/>
  <c r="H10" i="7" a="1"/>
  <c r="H10" i="7"/>
  <c r="H11" i="7" a="1"/>
  <c r="H11" i="7" s="1"/>
  <c r="H12" i="7" a="1"/>
  <c r="H12" i="7" s="1"/>
  <c r="H13" i="7" a="1"/>
  <c r="H13" i="7" s="1"/>
  <c r="H14" i="7" a="1"/>
  <c r="H14" i="7"/>
  <c r="H15" i="7" a="1"/>
  <c r="H15" i="7" s="1"/>
  <c r="H16" i="7" a="1"/>
  <c r="H16" i="7" s="1"/>
  <c r="H17" i="7" a="1"/>
  <c r="H17" i="7" s="1"/>
  <c r="H18" i="7" a="1"/>
  <c r="H18" i="7"/>
  <c r="H19" i="7" a="1"/>
  <c r="H19" i="7" s="1"/>
  <c r="H20" i="7" a="1"/>
  <c r="H20" i="7" s="1"/>
  <c r="H21" i="7" a="1"/>
  <c r="H21" i="7" s="1"/>
  <c r="H22" i="7" a="1"/>
  <c r="H22" i="7"/>
  <c r="H23" i="7" a="1"/>
  <c r="H23" i="7" s="1"/>
  <c r="H24" i="7" a="1"/>
  <c r="H24" i="7" s="1"/>
  <c r="H25" i="7" a="1"/>
  <c r="H25" i="7" s="1"/>
  <c r="H26" i="7" a="1"/>
  <c r="H26" i="7"/>
  <c r="H27" i="7" a="1"/>
  <c r="H27" i="7" s="1"/>
  <c r="H28" i="7" a="1"/>
  <c r="H28" i="7" s="1"/>
  <c r="H29" i="7" a="1"/>
  <c r="H29" i="7" s="1"/>
  <c r="H30" i="7" a="1"/>
  <c r="H30" i="7"/>
  <c r="H31" i="7" a="1"/>
  <c r="H31" i="7" s="1"/>
  <c r="H32" i="7" a="1"/>
  <c r="H32" i="7" s="1"/>
  <c r="H33" i="7" a="1"/>
  <c r="H33" i="7" s="1"/>
  <c r="H34" i="7" a="1"/>
  <c r="H34" i="7"/>
  <c r="H35" i="7" a="1"/>
  <c r="H35" i="7" s="1"/>
  <c r="H36" i="7" a="1"/>
  <c r="H36" i="7" s="1"/>
  <c r="H37" i="7" a="1"/>
  <c r="H37" i="7" s="1"/>
  <c r="H2" i="7" a="1"/>
  <c r="H2" i="7" s="1"/>
  <c r="G3" i="7" a="1"/>
  <c r="G3" i="7" s="1"/>
  <c r="G4" i="7" a="1"/>
  <c r="G4" i="7" s="1"/>
  <c r="G5" i="7" a="1"/>
  <c r="G5" i="7" s="1"/>
  <c r="G6" i="7" a="1"/>
  <c r="G6" i="7"/>
  <c r="G7" i="7" a="1"/>
  <c r="G7" i="7" s="1"/>
  <c r="G8" i="7" a="1"/>
  <c r="G8" i="7" s="1"/>
  <c r="G9" i="7" a="1"/>
  <c r="G9" i="7" s="1"/>
  <c r="G10" i="7" a="1"/>
  <c r="G10" i="7"/>
  <c r="G11" i="7" a="1"/>
  <c r="G11" i="7" s="1"/>
  <c r="G12" i="7" a="1"/>
  <c r="G12" i="7" s="1"/>
  <c r="G13" i="7" a="1"/>
  <c r="G13" i="7" s="1"/>
  <c r="G14" i="7" a="1"/>
  <c r="G14" i="7"/>
  <c r="G15" i="7" a="1"/>
  <c r="G15" i="7" s="1"/>
  <c r="G16" i="7" a="1"/>
  <c r="G16" i="7" s="1"/>
  <c r="G17" i="7" a="1"/>
  <c r="G17" i="7" s="1"/>
  <c r="G18" i="7" a="1"/>
  <c r="G18" i="7"/>
  <c r="G19" i="7" a="1"/>
  <c r="G19" i="7" s="1"/>
  <c r="G20" i="7" a="1"/>
  <c r="G20" i="7" s="1"/>
  <c r="G21" i="7" a="1"/>
  <c r="G21" i="7" s="1"/>
  <c r="G22" i="7" a="1"/>
  <c r="G22" i="7"/>
  <c r="G23" i="7" a="1"/>
  <c r="G23" i="7" s="1"/>
  <c r="G24" i="7" a="1"/>
  <c r="G24" i="7" s="1"/>
  <c r="G25" i="7" a="1"/>
  <c r="G25" i="7" s="1"/>
  <c r="G26" i="7" a="1"/>
  <c r="G26" i="7"/>
  <c r="G27" i="7" a="1"/>
  <c r="G27" i="7" s="1"/>
  <c r="G28" i="7" a="1"/>
  <c r="G28" i="7" s="1"/>
  <c r="G29" i="7" a="1"/>
  <c r="G29" i="7" s="1"/>
  <c r="G30" i="7" a="1"/>
  <c r="G30" i="7"/>
  <c r="G31" i="7" a="1"/>
  <c r="G31" i="7" s="1"/>
  <c r="G32" i="7" a="1"/>
  <c r="G32" i="7" s="1"/>
  <c r="G33" i="7" a="1"/>
  <c r="G33" i="7" s="1"/>
  <c r="G34" i="7" a="1"/>
  <c r="G34" i="7"/>
  <c r="G35" i="7" a="1"/>
  <c r="G35" i="7" s="1"/>
  <c r="G36" i="7" a="1"/>
  <c r="G36" i="7" s="1"/>
  <c r="G37" i="7" a="1"/>
  <c r="G37" i="7" s="1"/>
  <c r="G2" i="7" a="1"/>
  <c r="G2" i="7" s="1"/>
  <c r="F3" i="7" a="1"/>
  <c r="F3" i="7" s="1"/>
  <c r="F4" i="7" a="1"/>
  <c r="F4" i="7" s="1"/>
  <c r="F5" i="7" a="1"/>
  <c r="F5" i="7" s="1"/>
  <c r="F6" i="7" a="1"/>
  <c r="F6" i="7"/>
  <c r="F7" i="7" a="1"/>
  <c r="F7" i="7" s="1"/>
  <c r="F8" i="7" a="1"/>
  <c r="F8" i="7" s="1"/>
  <c r="F9" i="7" a="1"/>
  <c r="F9" i="7" s="1"/>
  <c r="F10" i="7" a="1"/>
  <c r="F10" i="7"/>
  <c r="F11" i="7" a="1"/>
  <c r="F11" i="7" s="1"/>
  <c r="F12" i="7" a="1"/>
  <c r="F12" i="7" s="1"/>
  <c r="F13" i="7" a="1"/>
  <c r="F13" i="7" s="1"/>
  <c r="F14" i="7" a="1"/>
  <c r="F14" i="7"/>
  <c r="F15" i="7" a="1"/>
  <c r="F15" i="7" s="1"/>
  <c r="F16" i="7" a="1"/>
  <c r="F16" i="7" s="1"/>
  <c r="F17" i="7" a="1"/>
  <c r="F17" i="7" s="1"/>
  <c r="F18" i="7" a="1"/>
  <c r="F18" i="7"/>
  <c r="F19" i="7" a="1"/>
  <c r="F19" i="7" s="1"/>
  <c r="F20" i="7" a="1"/>
  <c r="F20" i="7" s="1"/>
  <c r="F21" i="7" a="1"/>
  <c r="F21" i="7" s="1"/>
  <c r="F22" i="7" a="1"/>
  <c r="F22" i="7"/>
  <c r="F23" i="7" a="1"/>
  <c r="F23" i="7" s="1"/>
  <c r="F24" i="7" a="1"/>
  <c r="F24" i="7" s="1"/>
  <c r="F25" i="7" a="1"/>
  <c r="F25" i="7" s="1"/>
  <c r="F26" i="7" a="1"/>
  <c r="F26" i="7"/>
  <c r="F27" i="7" a="1"/>
  <c r="F27" i="7" s="1"/>
  <c r="F28" i="7" a="1"/>
  <c r="F28" i="7" s="1"/>
  <c r="F29" i="7" a="1"/>
  <c r="F29" i="7" s="1"/>
  <c r="F30" i="7" a="1"/>
  <c r="F30" i="7"/>
  <c r="F31" i="7" a="1"/>
  <c r="F31" i="7" s="1"/>
  <c r="F32" i="7" a="1"/>
  <c r="F32" i="7" s="1"/>
  <c r="F33" i="7" a="1"/>
  <c r="F33" i="7" s="1"/>
  <c r="F34" i="7" a="1"/>
  <c r="F34" i="7"/>
  <c r="F35" i="7" a="1"/>
  <c r="F35" i="7" s="1"/>
  <c r="F36" i="7" a="1"/>
  <c r="F36" i="7" s="1"/>
  <c r="F37" i="7" a="1"/>
  <c r="F37" i="7" s="1"/>
  <c r="F2" i="7" a="1"/>
  <c r="F2" i="7" s="1"/>
  <c r="E3" i="7" a="1"/>
  <c r="E3" i="7" s="1"/>
  <c r="E4" i="7" a="1"/>
  <c r="E4" i="7" s="1"/>
  <c r="E5" i="7" a="1"/>
  <c r="E5" i="7" s="1"/>
  <c r="E6" i="7" a="1"/>
  <c r="E6" i="7" s="1"/>
  <c r="E7" i="7" a="1"/>
  <c r="E7" i="7" s="1"/>
  <c r="E8" i="7" a="1"/>
  <c r="E8" i="7"/>
  <c r="E9" i="7" a="1"/>
  <c r="E9" i="7"/>
  <c r="E10" i="7" a="1"/>
  <c r="E10" i="7" s="1"/>
  <c r="E11" i="7" a="1"/>
  <c r="E11" i="7" s="1"/>
  <c r="E12" i="7" a="1"/>
  <c r="E12" i="7"/>
  <c r="E13" i="7" a="1"/>
  <c r="E13" i="7"/>
  <c r="E14" i="7" a="1"/>
  <c r="E14" i="7" s="1"/>
  <c r="E15" i="7" a="1"/>
  <c r="E15" i="7" s="1"/>
  <c r="E16" i="7" a="1"/>
  <c r="E16" i="7"/>
  <c r="E17" i="7" a="1"/>
  <c r="E17" i="7"/>
  <c r="E18" i="7" a="1"/>
  <c r="E18" i="7" s="1"/>
  <c r="E19" i="7" a="1"/>
  <c r="E19" i="7" s="1"/>
  <c r="E20" i="7" a="1"/>
  <c r="E20" i="7"/>
  <c r="E21" i="7" a="1"/>
  <c r="E21" i="7"/>
  <c r="E22" i="7" a="1"/>
  <c r="E22" i="7" s="1"/>
  <c r="E23" i="7" a="1"/>
  <c r="E23" i="7" s="1"/>
  <c r="E24" i="7" a="1"/>
  <c r="E24" i="7"/>
  <c r="E25" i="7" a="1"/>
  <c r="E25" i="7"/>
  <c r="E26" i="7" a="1"/>
  <c r="E26" i="7" s="1"/>
  <c r="E27" i="7" a="1"/>
  <c r="E27" i="7" s="1"/>
  <c r="E28" i="7" a="1"/>
  <c r="E28" i="7"/>
  <c r="E29" i="7" a="1"/>
  <c r="E29" i="7"/>
  <c r="E30" i="7" a="1"/>
  <c r="E30" i="7" s="1"/>
  <c r="E31" i="7" a="1"/>
  <c r="E31" i="7" s="1"/>
  <c r="E32" i="7" a="1"/>
  <c r="E32" i="7"/>
  <c r="E33" i="7" a="1"/>
  <c r="E33" i="7"/>
  <c r="E34" i="7" a="1"/>
  <c r="E34" i="7" s="1"/>
  <c r="E35" i="7" a="1"/>
  <c r="E35" i="7" s="1"/>
  <c r="E36" i="7" a="1"/>
  <c r="E36" i="7"/>
  <c r="E37" i="7" a="1"/>
  <c r="E37" i="7"/>
  <c r="E2" i="7" a="1"/>
  <c r="E2" i="7" s="1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V5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W4" i="2"/>
  <c r="V4" i="2"/>
  <c r="U4" i="2"/>
  <c r="T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S4" i="2"/>
  <c r="R4" i="2"/>
  <c r="Q4" i="2"/>
  <c r="P4" i="2"/>
  <c r="O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M4" i="2"/>
  <c r="R17" i="5"/>
  <c r="L4" i="2"/>
  <c r="K4" i="2"/>
  <c r="J4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H4" i="2"/>
  <c r="G4" i="2"/>
  <c r="F4" i="2"/>
  <c r="E4" i="2"/>
  <c r="R39" i="5"/>
  <c r="L39" i="5"/>
  <c r="I39" i="5"/>
  <c r="R38" i="5"/>
  <c r="L38" i="5"/>
  <c r="I38" i="5"/>
  <c r="R37" i="5"/>
  <c r="L37" i="5"/>
  <c r="I37" i="5"/>
  <c r="R36" i="5"/>
  <c r="L36" i="5"/>
  <c r="I36" i="5"/>
  <c r="R35" i="5"/>
  <c r="L35" i="5"/>
  <c r="I35" i="5"/>
  <c r="R34" i="5"/>
  <c r="L34" i="5"/>
  <c r="I34" i="5"/>
  <c r="R33" i="5"/>
  <c r="L33" i="5"/>
  <c r="I33" i="5"/>
  <c r="R32" i="5"/>
  <c r="L32" i="5"/>
  <c r="I32" i="5"/>
  <c r="R31" i="5"/>
  <c r="L31" i="5"/>
  <c r="I31" i="5"/>
  <c r="R30" i="5"/>
  <c r="L30" i="5"/>
  <c r="I30" i="5"/>
  <c r="R29" i="5"/>
  <c r="L29" i="5"/>
  <c r="I29" i="5"/>
  <c r="R28" i="5"/>
  <c r="L28" i="5"/>
  <c r="I28" i="5"/>
  <c r="R27" i="5"/>
  <c r="L27" i="5"/>
  <c r="I27" i="5"/>
  <c r="R26" i="5"/>
  <c r="L26" i="5"/>
  <c r="I26" i="5"/>
  <c r="R25" i="5"/>
  <c r="L25" i="5"/>
  <c r="I25" i="5"/>
  <c r="X24" i="5"/>
  <c r="R24" i="5"/>
  <c r="L24" i="5"/>
  <c r="I24" i="5"/>
  <c r="R23" i="5"/>
  <c r="L23" i="5"/>
  <c r="I23" i="5"/>
  <c r="R22" i="5"/>
  <c r="L22" i="5"/>
  <c r="I22" i="5"/>
  <c r="R21" i="5"/>
  <c r="L21" i="5"/>
  <c r="I21" i="5"/>
  <c r="R20" i="5"/>
  <c r="L20" i="5"/>
  <c r="I20" i="5"/>
  <c r="R19" i="5"/>
  <c r="L19" i="5"/>
  <c r="I19" i="5"/>
  <c r="R18" i="5"/>
  <c r="L18" i="5"/>
  <c r="I18" i="5"/>
  <c r="X17" i="5"/>
  <c r="L17" i="5"/>
  <c r="I17" i="5"/>
  <c r="R16" i="5"/>
  <c r="L16" i="5"/>
  <c r="I16" i="5"/>
  <c r="R15" i="5"/>
  <c r="L15" i="5"/>
  <c r="I15" i="5"/>
  <c r="R14" i="5"/>
  <c r="L14" i="5"/>
  <c r="I14" i="5"/>
  <c r="R13" i="5"/>
  <c r="L13" i="5"/>
  <c r="I13" i="5"/>
  <c r="R12" i="5"/>
  <c r="L12" i="5"/>
  <c r="I12" i="5"/>
  <c r="R11" i="5"/>
  <c r="L11" i="5"/>
  <c r="I11" i="5"/>
  <c r="R10" i="5"/>
  <c r="L10" i="5"/>
  <c r="I10" i="5"/>
  <c r="R9" i="5"/>
  <c r="L9" i="5"/>
  <c r="I9" i="5"/>
  <c r="X8" i="5"/>
  <c r="R8" i="5"/>
  <c r="L8" i="5"/>
  <c r="I8" i="5"/>
  <c r="R7" i="5"/>
  <c r="L7" i="5"/>
  <c r="I7" i="5"/>
  <c r="R6" i="5"/>
  <c r="L6" i="5"/>
  <c r="I6" i="5"/>
  <c r="R5" i="5"/>
  <c r="L5" i="5"/>
  <c r="I5" i="5"/>
  <c r="R4" i="5"/>
  <c r="L4" i="5"/>
  <c r="I4" i="5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4" i="1"/>
  <c r="R48" i="1"/>
  <c r="I37" i="1"/>
  <c r="X6" i="1"/>
  <c r="X7" i="1"/>
  <c r="X9" i="1"/>
  <c r="X10" i="1"/>
  <c r="X11" i="1"/>
  <c r="X15" i="1"/>
  <c r="X24" i="1"/>
  <c r="X27" i="1"/>
  <c r="X35" i="1"/>
  <c r="X39" i="1"/>
  <c r="X40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<sst xmlns="http://schemas.openxmlformats.org/spreadsheetml/2006/main" count="910" uniqueCount="180">
  <si>
    <t>1</t>
  </si>
  <si>
    <t>ZEYNEP</t>
  </si>
  <si>
    <t>4</t>
  </si>
  <si>
    <t>93</t>
  </si>
  <si>
    <t>AA</t>
  </si>
  <si>
    <t>Geçti</t>
  </si>
  <si>
    <t>2</t>
  </si>
  <si>
    <t>ŞEVVAL</t>
  </si>
  <si>
    <t>82</t>
  </si>
  <si>
    <t>BA</t>
  </si>
  <si>
    <t>3</t>
  </si>
  <si>
    <t>MEHMET METEHAN</t>
  </si>
  <si>
    <t>26</t>
  </si>
  <si>
    <t>7</t>
  </si>
  <si>
    <t>5</t>
  </si>
  <si>
    <t>18</t>
  </si>
  <si>
    <t>FF</t>
  </si>
  <si>
    <t>Kaldı</t>
  </si>
  <si>
    <t>BARAN</t>
  </si>
  <si>
    <t>15</t>
  </si>
  <si>
    <t>11</t>
  </si>
  <si>
    <t>UĞUR</t>
  </si>
  <si>
    <t>6</t>
  </si>
  <si>
    <t>AHMET KERİM</t>
  </si>
  <si>
    <t>22</t>
  </si>
  <si>
    <t>DANA</t>
  </si>
  <si>
    <t>10</t>
  </si>
  <si>
    <t>30</t>
  </si>
  <si>
    <t>17</t>
  </si>
  <si>
    <t>13</t>
  </si>
  <si>
    <t>8</t>
  </si>
  <si>
    <t>ABDULLAH KUTAY</t>
  </si>
  <si>
    <t>14</t>
  </si>
  <si>
    <t>9</t>
  </si>
  <si>
    <t>MUSTAFA</t>
  </si>
  <si>
    <t>EMRE</t>
  </si>
  <si>
    <t>32</t>
  </si>
  <si>
    <t>33</t>
  </si>
  <si>
    <t>DD</t>
  </si>
  <si>
    <t>SONGÜL</t>
  </si>
  <si>
    <t>53</t>
  </si>
  <si>
    <t>58</t>
  </si>
  <si>
    <t>55</t>
  </si>
  <si>
    <t>CB</t>
  </si>
  <si>
    <t>12</t>
  </si>
  <si>
    <t>BUĞRA</t>
  </si>
  <si>
    <t>49</t>
  </si>
  <si>
    <t>38</t>
  </si>
  <si>
    <t>DC</t>
  </si>
  <si>
    <t>KAAN</t>
  </si>
  <si>
    <t>45</t>
  </si>
  <si>
    <t>CC</t>
  </si>
  <si>
    <t>KHADIJA AMATULLAH</t>
  </si>
  <si>
    <t>80</t>
  </si>
  <si>
    <t>NOUR</t>
  </si>
  <si>
    <t>72</t>
  </si>
  <si>
    <t>16</t>
  </si>
  <si>
    <t>MAHAMAT ZENE ISSA</t>
  </si>
  <si>
    <t>TUĞBA</t>
  </si>
  <si>
    <t>ABDURRAHİM</t>
  </si>
  <si>
    <t>19</t>
  </si>
  <si>
    <t>ULAŞ FURKAN</t>
  </si>
  <si>
    <t>43</t>
  </si>
  <si>
    <t>20</t>
  </si>
  <si>
    <t>LEYZİVA</t>
  </si>
  <si>
    <t>46</t>
  </si>
  <si>
    <t>65</t>
  </si>
  <si>
    <t>BB</t>
  </si>
  <si>
    <t>21</t>
  </si>
  <si>
    <t>SUDENAZ</t>
  </si>
  <si>
    <t>40</t>
  </si>
  <si>
    <t>23</t>
  </si>
  <si>
    <t>SAMET</t>
  </si>
  <si>
    <t>24</t>
  </si>
  <si>
    <t>İZEM</t>
  </si>
  <si>
    <t>47</t>
  </si>
  <si>
    <t>25</t>
  </si>
  <si>
    <t>DOĞA KUTLU</t>
  </si>
  <si>
    <t>BORA</t>
  </si>
  <si>
    <t>36</t>
  </si>
  <si>
    <t>35</t>
  </si>
  <si>
    <t>27</t>
  </si>
  <si>
    <t>BETÜL BAHAR</t>
  </si>
  <si>
    <t>28</t>
  </si>
  <si>
    <t>VELİ KORAY</t>
  </si>
  <si>
    <t>31</t>
  </si>
  <si>
    <t>51</t>
  </si>
  <si>
    <t>29</t>
  </si>
  <si>
    <t>AHMED</t>
  </si>
  <si>
    <t>MUSTAFA İLHAN</t>
  </si>
  <si>
    <t>REYYAN SUDE</t>
  </si>
  <si>
    <t>42</t>
  </si>
  <si>
    <t>EKİN</t>
  </si>
  <si>
    <t>TUNAHAN</t>
  </si>
  <si>
    <t>79</t>
  </si>
  <si>
    <t>34</t>
  </si>
  <si>
    <t>ARDA</t>
  </si>
  <si>
    <t>0</t>
  </si>
  <si>
    <t>ŞİMAL</t>
  </si>
  <si>
    <t>39</t>
  </si>
  <si>
    <t>SUDEN</t>
  </si>
  <si>
    <t>37</t>
  </si>
  <si>
    <t>MELİSSA</t>
  </si>
  <si>
    <t>OĞUZ HAN</t>
  </si>
  <si>
    <t>ALARA NUR</t>
  </si>
  <si>
    <t>61</t>
  </si>
  <si>
    <t>ELİF</t>
  </si>
  <si>
    <t>41</t>
  </si>
  <si>
    <t>BUSE</t>
  </si>
  <si>
    <t>50</t>
  </si>
  <si>
    <t>EFE</t>
  </si>
  <si>
    <t>AYŞEGÜL</t>
  </si>
  <si>
    <t>44</t>
  </si>
  <si>
    <t>AZRA TUTKU</t>
  </si>
  <si>
    <t>48</t>
  </si>
  <si>
    <t>AFRA</t>
  </si>
  <si>
    <t>ALİ</t>
  </si>
  <si>
    <t>ESRA</t>
  </si>
  <si>
    <t>60</t>
  </si>
  <si>
    <t>57</t>
  </si>
  <si>
    <t>MAYARAH ALI MOHAMMED</t>
  </si>
  <si>
    <t>99</t>
  </si>
  <si>
    <t>ASLIHAN</t>
  </si>
  <si>
    <t>MİRAY</t>
  </si>
  <si>
    <t>TUĞÇE</t>
  </si>
  <si>
    <t>52</t>
  </si>
  <si>
    <t>NESİM</t>
  </si>
  <si>
    <t>MUHARREM</t>
  </si>
  <si>
    <t>54</t>
  </si>
  <si>
    <t>BURAK</t>
  </si>
  <si>
    <t>SELİM</t>
  </si>
  <si>
    <t>56</t>
  </si>
  <si>
    <t>CEREN</t>
  </si>
  <si>
    <t>HULUSİ GÜRKAN</t>
  </si>
  <si>
    <t>MERVE</t>
  </si>
  <si>
    <t>59</t>
  </si>
  <si>
    <t>BERAT HACI</t>
  </si>
  <si>
    <t>MEHMET</t>
  </si>
  <si>
    <t>62</t>
  </si>
  <si>
    <t>SENA</t>
  </si>
  <si>
    <t>No</t>
  </si>
  <si>
    <t>Öğrenci No</t>
  </si>
  <si>
    <t>Adı</t>
  </si>
  <si>
    <t>Soyadı</t>
  </si>
  <si>
    <t>Soru 2</t>
  </si>
  <si>
    <t>Soru 3</t>
  </si>
  <si>
    <t>Soru 4</t>
  </si>
  <si>
    <t>Vize</t>
  </si>
  <si>
    <t>Final</t>
  </si>
  <si>
    <t>Soru 1</t>
  </si>
  <si>
    <t>Bütünleme</t>
  </si>
  <si>
    <t>Kısa Sınav</t>
  </si>
  <si>
    <t>Toplam</t>
  </si>
  <si>
    <t>Soru 5</t>
  </si>
  <si>
    <t xml:space="preserve"> </t>
  </si>
  <si>
    <t>HBN</t>
  </si>
  <si>
    <t>Harf Notu</t>
  </si>
  <si>
    <t>Geçme Durumu</t>
  </si>
  <si>
    <t>2024-2025 Güz Dönemi / ESM337 NÜKLEER ENERJİ VE TEKNOLOJİLERİ</t>
  </si>
  <si>
    <t>Ortalama</t>
  </si>
  <si>
    <t>Vize-1</t>
  </si>
  <si>
    <t>Vize-2</t>
  </si>
  <si>
    <t>Vize-3</t>
  </si>
  <si>
    <t>Vize-4</t>
  </si>
  <si>
    <t>Kısa Sınav-1</t>
  </si>
  <si>
    <t>Final-1</t>
  </si>
  <si>
    <t>ÖÇ-2</t>
  </si>
  <si>
    <t>ÖÇ-1</t>
  </si>
  <si>
    <t>Kısa Sınav-2</t>
  </si>
  <si>
    <t>Final-2</t>
  </si>
  <si>
    <t>ÖÇ-3</t>
  </si>
  <si>
    <t>Final-3</t>
  </si>
  <si>
    <t>ÖÇ-4</t>
  </si>
  <si>
    <t>Final-5</t>
  </si>
  <si>
    <t>ÖÇ-5</t>
  </si>
  <si>
    <t>Final-4</t>
  </si>
  <si>
    <t>*******</t>
  </si>
  <si>
    <t>************</t>
  </si>
  <si>
    <t>**********</t>
  </si>
  <si>
    <t>***********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</si>
</sst>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  <charset val="1"/>
    </font>
    <font>
      <sz val="10"/>
      <color rgb="FF000000"/>
      <name val="Times New Roman"/>
      <family val="1"/>
      <charset val="162"/>
    </font>
    <font>
      <sz val="10"/>
      <name val="Times New Roman"/>
      <family val="1"/>
      <charset val="162"/>
    </font>
    <font>
      <sz val="8"/>
      <name val="Arial"/>
      <family val="2"/>
      <charset val="162"/>
    </font>
    <font>
      <b/>
      <sz val="10"/>
      <name val="Times New Roman"/>
      <family val="1"/>
      <charset val="162"/>
    </font>
    <font>
      <sz val="8"/>
      <name val="Arial"/>
      <charset val="1"/>
    </font>
    <font>
      <b/>
      <sz val="10"/>
      <color rgb="FF000000"/>
      <name val="Times New Roman"/>
      <family val="1"/>
      <charset val="16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left" vertical="top"/>
    </xf>
    <xf numFmtId="0" fontId="4" fillId="2" borderId="1" xfId="0" applyFont="1" applyFill="1" applyBorder="1" applyAlignment="1">
      <alignment horizontal="left" vertical="top"/>
    </xf>
    <xf numFmtId="0" fontId="4" fillId="6" borderId="1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/>
    </xf>
    <xf numFmtId="0" fontId="4" fillId="5" borderId="1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left" vertical="top"/>
    </xf>
    <xf numFmtId="0" fontId="2" fillId="4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6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left" vertical="top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left"/>
    </xf>
    <xf numFmtId="0" fontId="4" fillId="0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1" fontId="1" fillId="0" borderId="1" xfId="0" applyNumberFormat="1" applyFont="1" applyBorder="1" applyAlignment="1">
      <alignment horizontal="left"/>
    </xf>
    <xf numFmtId="0" fontId="4" fillId="0" borderId="1" xfId="0" applyFont="1" applyFill="1" applyBorder="1" applyAlignment="1">
      <alignment horizontal="left"/>
    </xf>
    <xf numFmtId="1" fontId="6" fillId="0" borderId="1" xfId="0" applyNumberFormat="1" applyFont="1" applyBorder="1" applyAlignment="1">
      <alignment horizontal="left"/>
    </xf>
    <xf numFmtId="1" fontId="4" fillId="0" borderId="1" xfId="0" applyNumberFormat="1" applyFont="1" applyFill="1" applyBorder="1" applyAlignment="1">
      <alignment horizontal="left"/>
    </xf>
    <xf numFmtId="1" fontId="1" fillId="0" borderId="1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10</xdr:col>
      <xdr:colOff>274320</xdr:colOff>
      <xdr:row>16</xdr:row>
      <xdr:rowOff>56833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E3FF2C5B-EC7D-156A-7616-C0E803BEA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6370319" cy="2739073"/>
        </a:xfrm>
        <a:prstGeom prst="rect">
          <a:avLst/>
        </a:prstGeom>
      </xdr:spPr>
    </xdr:pic>
    <xdr:clientData/>
  </xdr:twoCellAnchor>
  <xdr:twoCellAnchor>
    <xdr:from>
      <xdr:col>0</xdr:col>
      <xdr:colOff>175260</xdr:colOff>
      <xdr:row>9</xdr:row>
      <xdr:rowOff>129540</xdr:rowOff>
    </xdr:from>
    <xdr:to>
      <xdr:col>8</xdr:col>
      <xdr:colOff>160020</xdr:colOff>
      <xdr:row>11</xdr:row>
      <xdr:rowOff>129540</xdr:rowOff>
    </xdr:to>
    <xdr:sp macro="" textlink="">
      <xdr:nvSpPr>
        <xdr:cNvPr id="4" name="Dikdörtgen 3">
          <a:extLst>
            <a:ext uri="{FF2B5EF4-FFF2-40B4-BE49-F238E27FC236}">
              <a16:creationId xmlns:a16="http://schemas.microsoft.com/office/drawing/2014/main" id="{AF316578-3E6F-FD12-69CD-26F2D11907B8}"/>
            </a:ext>
          </a:extLst>
        </xdr:cNvPr>
        <xdr:cNvSpPr/>
      </xdr:nvSpPr>
      <xdr:spPr>
        <a:xfrm>
          <a:off x="175260" y="1638300"/>
          <a:ext cx="4861560" cy="33528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 editAs="oneCell">
    <xdr:from>
      <xdr:col>10</xdr:col>
      <xdr:colOff>236221</xdr:colOff>
      <xdr:row>0</xdr:row>
      <xdr:rowOff>15241</xdr:rowOff>
    </xdr:from>
    <xdr:to>
      <xdr:col>20</xdr:col>
      <xdr:colOff>403860</xdr:colOff>
      <xdr:row>16</xdr:row>
      <xdr:rowOff>64961</xdr:rowOff>
    </xdr:to>
    <xdr:pic>
      <xdr:nvPicPr>
        <xdr:cNvPr id="6" name="Resim 5">
          <a:extLst>
            <a:ext uri="{FF2B5EF4-FFF2-40B4-BE49-F238E27FC236}">
              <a16:creationId xmlns:a16="http://schemas.microsoft.com/office/drawing/2014/main" id="{B016BC87-09DC-4C59-7D63-D1C1CD3A0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32221" y="15241"/>
          <a:ext cx="6263639" cy="2731960"/>
        </a:xfrm>
        <a:prstGeom prst="rect">
          <a:avLst/>
        </a:prstGeom>
      </xdr:spPr>
    </xdr:pic>
    <xdr:clientData/>
  </xdr:twoCellAnchor>
  <xdr:twoCellAnchor>
    <xdr:from>
      <xdr:col>10</xdr:col>
      <xdr:colOff>373380</xdr:colOff>
      <xdr:row>9</xdr:row>
      <xdr:rowOff>152400</xdr:rowOff>
    </xdr:from>
    <xdr:to>
      <xdr:col>18</xdr:col>
      <xdr:colOff>220980</xdr:colOff>
      <xdr:row>11</xdr:row>
      <xdr:rowOff>152400</xdr:rowOff>
    </xdr:to>
    <xdr:sp macro="" textlink="">
      <xdr:nvSpPr>
        <xdr:cNvPr id="7" name="Dikdörtgen 6">
          <a:extLst>
            <a:ext uri="{FF2B5EF4-FFF2-40B4-BE49-F238E27FC236}">
              <a16:creationId xmlns:a16="http://schemas.microsoft.com/office/drawing/2014/main" id="{687D8D14-AB69-4601-9119-181B78A47EA0}"/>
            </a:ext>
          </a:extLst>
        </xdr:cNvPr>
        <xdr:cNvSpPr/>
      </xdr:nvSpPr>
      <xdr:spPr>
        <a:xfrm>
          <a:off x="6469380" y="1661160"/>
          <a:ext cx="4724400" cy="33528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 editAs="oneCell">
    <xdr:from>
      <xdr:col>0</xdr:col>
      <xdr:colOff>1</xdr:colOff>
      <xdr:row>16</xdr:row>
      <xdr:rowOff>71853</xdr:rowOff>
    </xdr:from>
    <xdr:to>
      <xdr:col>10</xdr:col>
      <xdr:colOff>235527</xdr:colOff>
      <xdr:row>32</xdr:row>
      <xdr:rowOff>78668</xdr:rowOff>
    </xdr:to>
    <xdr:pic>
      <xdr:nvPicPr>
        <xdr:cNvPr id="8" name="Resim 7">
          <a:extLst>
            <a:ext uri="{FF2B5EF4-FFF2-40B4-BE49-F238E27FC236}">
              <a16:creationId xmlns:a16="http://schemas.microsoft.com/office/drawing/2014/main" id="{E9186F30-4C74-DCCF-6F98-3B1CDC57E3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" y="2731926"/>
          <a:ext cx="6331526" cy="2666887"/>
        </a:xfrm>
        <a:prstGeom prst="rect">
          <a:avLst/>
        </a:prstGeom>
      </xdr:spPr>
    </xdr:pic>
    <xdr:clientData/>
  </xdr:twoCellAnchor>
  <xdr:twoCellAnchor editAs="oneCell">
    <xdr:from>
      <xdr:col>10</xdr:col>
      <xdr:colOff>207818</xdr:colOff>
      <xdr:row>17</xdr:row>
      <xdr:rowOff>13147</xdr:rowOff>
    </xdr:from>
    <xdr:to>
      <xdr:col>20</xdr:col>
      <xdr:colOff>401782</xdr:colOff>
      <xdr:row>32</xdr:row>
      <xdr:rowOff>8204</xdr:rowOff>
    </xdr:to>
    <xdr:pic>
      <xdr:nvPicPr>
        <xdr:cNvPr id="10" name="Resim 9">
          <a:extLst>
            <a:ext uri="{FF2B5EF4-FFF2-40B4-BE49-F238E27FC236}">
              <a16:creationId xmlns:a16="http://schemas.microsoft.com/office/drawing/2014/main" id="{BEC3BCC7-9ABF-C701-E324-CA96E66296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303818" y="2839474"/>
          <a:ext cx="6289964" cy="2488875"/>
        </a:xfrm>
        <a:prstGeom prst="rect">
          <a:avLst/>
        </a:prstGeom>
      </xdr:spPr>
    </xdr:pic>
    <xdr:clientData/>
  </xdr:twoCellAnchor>
  <xdr:twoCellAnchor>
    <xdr:from>
      <xdr:col>0</xdr:col>
      <xdr:colOff>135608</xdr:colOff>
      <xdr:row>26</xdr:row>
      <xdr:rowOff>31174</xdr:rowOff>
    </xdr:from>
    <xdr:to>
      <xdr:col>6</xdr:col>
      <xdr:colOff>336332</xdr:colOff>
      <xdr:row>27</xdr:row>
      <xdr:rowOff>157656</xdr:rowOff>
    </xdr:to>
    <xdr:sp macro="" textlink="">
      <xdr:nvSpPr>
        <xdr:cNvPr id="11" name="Dikdörtgen 10">
          <a:extLst>
            <a:ext uri="{FF2B5EF4-FFF2-40B4-BE49-F238E27FC236}">
              <a16:creationId xmlns:a16="http://schemas.microsoft.com/office/drawing/2014/main" id="{703A5D2F-F6A4-456F-9EA0-4F191192EF4E}"/>
            </a:ext>
          </a:extLst>
        </xdr:cNvPr>
        <xdr:cNvSpPr/>
      </xdr:nvSpPr>
      <xdr:spPr>
        <a:xfrm>
          <a:off x="135608" y="4403477"/>
          <a:ext cx="3858324" cy="294648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10</xdr:col>
      <xdr:colOff>337521</xdr:colOff>
      <xdr:row>25</xdr:row>
      <xdr:rowOff>164054</xdr:rowOff>
    </xdr:from>
    <xdr:to>
      <xdr:col>18</xdr:col>
      <xdr:colOff>185121</xdr:colOff>
      <xdr:row>27</xdr:row>
      <xdr:rowOff>164054</xdr:rowOff>
    </xdr:to>
    <xdr:sp macro="" textlink="">
      <xdr:nvSpPr>
        <xdr:cNvPr id="12" name="Dikdörtgen 11">
          <a:extLst>
            <a:ext uri="{FF2B5EF4-FFF2-40B4-BE49-F238E27FC236}">
              <a16:creationId xmlns:a16="http://schemas.microsoft.com/office/drawing/2014/main" id="{E548FC2B-8DCD-47CB-80A9-C5859F836E1F}"/>
            </a:ext>
          </a:extLst>
        </xdr:cNvPr>
        <xdr:cNvSpPr/>
      </xdr:nvSpPr>
      <xdr:spPr>
        <a:xfrm>
          <a:off x="6433521" y="4422289"/>
          <a:ext cx="4724400" cy="340659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 editAs="oneCell">
    <xdr:from>
      <xdr:col>2</xdr:col>
      <xdr:colOff>152399</xdr:colOff>
      <xdr:row>32</xdr:row>
      <xdr:rowOff>160112</xdr:rowOff>
    </xdr:from>
    <xdr:to>
      <xdr:col>19</xdr:col>
      <xdr:colOff>259976</xdr:colOff>
      <xdr:row>42</xdr:row>
      <xdr:rowOff>64145</xdr:rowOff>
    </xdr:to>
    <xdr:pic>
      <xdr:nvPicPr>
        <xdr:cNvPr id="13" name="Resim 12">
          <a:extLst>
            <a:ext uri="{FF2B5EF4-FFF2-40B4-BE49-F238E27FC236}">
              <a16:creationId xmlns:a16="http://schemas.microsoft.com/office/drawing/2014/main" id="{81FDFFCC-E2B9-A089-8825-100CC656A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71599" y="5610653"/>
          <a:ext cx="10470777" cy="16073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F62B-9F1D-4E94-9995-2F543BC894C1}">
  <dimension ref="A1"/>
  <sheetViews>
    <sheetView tabSelected="1" zoomScale="85" zoomScaleNormal="85" workbookViewId="0">
      <selection activeCell="V26" sqref="V26"/>
    </sheetView>
  </sheetViews>
  <sheetFormatPr defaultRowHeight="12.75" x14ac:dyDescent="0.2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66"/>
  <sheetViews>
    <sheetView topLeftCell="A30" workbookViewId="0">
      <selection activeCell="C67" sqref="C67"/>
    </sheetView>
  </sheetViews>
  <sheetFormatPr defaultColWidth="8.85546875" defaultRowHeight="12.75" x14ac:dyDescent="0.2"/>
  <cols>
    <col min="1" max="1" width="3.28515625" style="2" bestFit="1" customWidth="1"/>
    <col min="2" max="2" width="12" style="2" bestFit="1" customWidth="1"/>
    <col min="3" max="3" width="25.7109375" style="2" bestFit="1" customWidth="1"/>
    <col min="4" max="4" width="16.42578125" style="2" bestFit="1" customWidth="1"/>
    <col min="5" max="8" width="6.28515625" style="2" customWidth="1"/>
    <col min="9" max="9" width="7.28515625" style="2" customWidth="1"/>
    <col min="10" max="11" width="6.28515625" style="2" customWidth="1"/>
    <col min="12" max="12" width="7.28515625" style="2" customWidth="1"/>
    <col min="13" max="14" width="6.42578125" style="2" bestFit="1" customWidth="1"/>
    <col min="15" max="15" width="7.42578125" style="2" bestFit="1" customWidth="1"/>
    <col min="16" max="16" width="6.28515625" style="2" customWidth="1"/>
    <col min="17" max="17" width="7.42578125" style="2" bestFit="1" customWidth="1"/>
    <col min="18" max="18" width="7.28515625" style="2" bestFit="1" customWidth="1"/>
    <col min="19" max="21" width="6.42578125" style="2" bestFit="1" customWidth="1"/>
    <col min="22" max="22" width="6.42578125" style="2" customWidth="1"/>
    <col min="23" max="23" width="6.42578125" style="2" bestFit="1" customWidth="1"/>
    <col min="24" max="24" width="7.42578125" style="2" bestFit="1" customWidth="1"/>
    <col min="25" max="25" width="8.140625" style="2" bestFit="1" customWidth="1"/>
    <col min="26" max="26" width="8.7109375" style="2" bestFit="1" customWidth="1"/>
    <col min="27" max="27" width="20.7109375" style="2" bestFit="1" customWidth="1"/>
    <col min="28" max="16384" width="8.85546875" style="2"/>
  </cols>
  <sheetData>
    <row r="1" spans="1:27" x14ac:dyDescent="0.2">
      <c r="A1" s="32" t="s">
        <v>158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</row>
    <row r="2" spans="1:27" x14ac:dyDescent="0.2">
      <c r="A2" s="31" t="s">
        <v>140</v>
      </c>
      <c r="B2" s="37" t="s">
        <v>141</v>
      </c>
      <c r="C2" s="37" t="s">
        <v>142</v>
      </c>
      <c r="D2" s="37" t="s">
        <v>143</v>
      </c>
      <c r="E2" s="33" t="s">
        <v>147</v>
      </c>
      <c r="F2" s="33"/>
      <c r="G2" s="33"/>
      <c r="H2" s="33"/>
      <c r="I2" s="33"/>
      <c r="J2" s="36" t="s">
        <v>151</v>
      </c>
      <c r="K2" s="36"/>
      <c r="L2" s="36"/>
      <c r="M2" s="34" t="s">
        <v>148</v>
      </c>
      <c r="N2" s="34"/>
      <c r="O2" s="34"/>
      <c r="P2" s="34"/>
      <c r="Q2" s="34"/>
      <c r="R2" s="34"/>
      <c r="S2" s="35" t="s">
        <v>150</v>
      </c>
      <c r="T2" s="35"/>
      <c r="U2" s="35"/>
      <c r="V2" s="35"/>
      <c r="W2" s="35"/>
      <c r="X2" s="35"/>
    </row>
    <row r="3" spans="1:27" ht="14.65" customHeight="1" x14ac:dyDescent="0.2">
      <c r="A3" s="31"/>
      <c r="B3" s="37"/>
      <c r="C3" s="37"/>
      <c r="D3" s="37"/>
      <c r="E3" s="4" t="s">
        <v>149</v>
      </c>
      <c r="F3" s="4" t="s">
        <v>144</v>
      </c>
      <c r="G3" s="4" t="s">
        <v>145</v>
      </c>
      <c r="H3" s="4" t="s">
        <v>146</v>
      </c>
      <c r="I3" s="4" t="s">
        <v>152</v>
      </c>
      <c r="J3" s="5" t="s">
        <v>149</v>
      </c>
      <c r="K3" s="5" t="s">
        <v>144</v>
      </c>
      <c r="L3" s="5" t="s">
        <v>152</v>
      </c>
      <c r="M3" s="6" t="s">
        <v>149</v>
      </c>
      <c r="N3" s="6" t="s">
        <v>144</v>
      </c>
      <c r="O3" s="6" t="s">
        <v>145</v>
      </c>
      <c r="P3" s="6" t="s">
        <v>146</v>
      </c>
      <c r="Q3" s="6" t="s">
        <v>153</v>
      </c>
      <c r="R3" s="6" t="s">
        <v>152</v>
      </c>
      <c r="S3" s="7" t="s">
        <v>149</v>
      </c>
      <c r="T3" s="7" t="s">
        <v>144</v>
      </c>
      <c r="U3" s="7" t="s">
        <v>145</v>
      </c>
      <c r="V3" s="7" t="s">
        <v>146</v>
      </c>
      <c r="W3" s="7" t="s">
        <v>153</v>
      </c>
      <c r="X3" s="7" t="s">
        <v>152</v>
      </c>
      <c r="Y3" s="3" t="s">
        <v>155</v>
      </c>
      <c r="Z3" s="3" t="s">
        <v>156</v>
      </c>
      <c r="AA3" s="3" t="s">
        <v>157</v>
      </c>
    </row>
    <row r="4" spans="1:27" ht="13.9" customHeight="1" x14ac:dyDescent="0.2">
      <c r="A4" s="8" t="s">
        <v>0</v>
      </c>
      <c r="B4" s="9">
        <v>1111111101</v>
      </c>
      <c r="C4" s="9" t="s">
        <v>1</v>
      </c>
      <c r="D4" s="9" t="s">
        <v>178</v>
      </c>
      <c r="E4" s="10">
        <v>25</v>
      </c>
      <c r="F4" s="10">
        <v>16</v>
      </c>
      <c r="G4" s="10">
        <v>15</v>
      </c>
      <c r="H4" s="10">
        <v>25</v>
      </c>
      <c r="I4" s="10">
        <f>SUM(E4:H4)</f>
        <v>81</v>
      </c>
      <c r="J4" s="11">
        <v>40</v>
      </c>
      <c r="K4" s="11">
        <v>40</v>
      </c>
      <c r="L4" s="11">
        <f>SUM(J4:K4)</f>
        <v>80</v>
      </c>
      <c r="M4" s="12">
        <v>12</v>
      </c>
      <c r="N4" s="12">
        <v>15</v>
      </c>
      <c r="O4" s="12">
        <v>25</v>
      </c>
      <c r="P4" s="12">
        <v>10</v>
      </c>
      <c r="Q4" s="12">
        <v>30</v>
      </c>
      <c r="R4" s="12">
        <f>SUM(M4:Q4)</f>
        <v>92</v>
      </c>
      <c r="S4" s="14"/>
      <c r="T4" s="14"/>
      <c r="U4" s="14"/>
      <c r="V4" s="14"/>
      <c r="W4" s="14"/>
      <c r="X4" s="15"/>
      <c r="Y4" s="3" t="s">
        <v>3</v>
      </c>
      <c r="Z4" s="3" t="s">
        <v>4</v>
      </c>
      <c r="AA4" s="3" t="s">
        <v>5</v>
      </c>
    </row>
    <row r="5" spans="1:27" ht="14.65" customHeight="1" x14ac:dyDescent="0.2">
      <c r="A5" s="8" t="s">
        <v>6</v>
      </c>
      <c r="B5" s="9">
        <v>1111111102</v>
      </c>
      <c r="C5" s="9" t="s">
        <v>7</v>
      </c>
      <c r="D5" s="9" t="s">
        <v>178</v>
      </c>
      <c r="E5" s="10">
        <v>19</v>
      </c>
      <c r="F5" s="10">
        <v>11</v>
      </c>
      <c r="G5" s="10">
        <v>17</v>
      </c>
      <c r="H5" s="10">
        <v>25</v>
      </c>
      <c r="I5" s="10">
        <f t="shared" ref="I5:I65" si="0">SUM(E5:H5)</f>
        <v>72</v>
      </c>
      <c r="J5" s="11">
        <v>70</v>
      </c>
      <c r="K5" s="11">
        <v>10</v>
      </c>
      <c r="L5" s="11">
        <f t="shared" ref="L5:L65" si="1">SUM(J5:K5)</f>
        <v>80</v>
      </c>
      <c r="M5" s="12">
        <v>15</v>
      </c>
      <c r="N5" s="12">
        <v>20</v>
      </c>
      <c r="O5" s="12">
        <v>20</v>
      </c>
      <c r="P5" s="12">
        <v>10</v>
      </c>
      <c r="Q5" s="12">
        <v>12</v>
      </c>
      <c r="R5" s="12">
        <f t="shared" ref="R5:R65" si="2">SUM(M5:Q5)</f>
        <v>77</v>
      </c>
      <c r="S5" s="14"/>
      <c r="T5" s="14"/>
      <c r="U5" s="14"/>
      <c r="V5" s="14"/>
      <c r="W5" s="14"/>
      <c r="X5" s="15"/>
      <c r="Y5" s="3" t="s">
        <v>8</v>
      </c>
      <c r="Z5" s="3" t="s">
        <v>9</v>
      </c>
      <c r="AA5" s="3" t="s">
        <v>5</v>
      </c>
    </row>
    <row r="6" spans="1:27" ht="14.65" customHeight="1" x14ac:dyDescent="0.2">
      <c r="A6" s="8" t="s">
        <v>10</v>
      </c>
      <c r="B6" s="9">
        <v>1111111103</v>
      </c>
      <c r="C6" s="9" t="s">
        <v>11</v>
      </c>
      <c r="D6" s="9" t="s">
        <v>178</v>
      </c>
      <c r="E6" s="10">
        <v>12</v>
      </c>
      <c r="F6" s="10">
        <v>10</v>
      </c>
      <c r="G6" s="10">
        <v>2</v>
      </c>
      <c r="H6" s="10">
        <v>0</v>
      </c>
      <c r="I6" s="10">
        <f t="shared" si="0"/>
        <v>24</v>
      </c>
      <c r="J6" s="11">
        <v>0</v>
      </c>
      <c r="K6" s="11">
        <v>0</v>
      </c>
      <c r="L6" s="11">
        <f t="shared" si="1"/>
        <v>0</v>
      </c>
      <c r="M6" s="12">
        <v>5</v>
      </c>
      <c r="N6" s="12">
        <v>2</v>
      </c>
      <c r="O6" s="12">
        <v>0</v>
      </c>
      <c r="P6" s="12">
        <v>0</v>
      </c>
      <c r="Q6" s="12">
        <v>0</v>
      </c>
      <c r="R6" s="12">
        <f t="shared" si="2"/>
        <v>7</v>
      </c>
      <c r="S6" s="15">
        <v>0</v>
      </c>
      <c r="T6" s="15">
        <v>0</v>
      </c>
      <c r="U6" s="15">
        <v>5</v>
      </c>
      <c r="V6" s="15">
        <v>0</v>
      </c>
      <c r="W6" s="15">
        <v>0</v>
      </c>
      <c r="X6" s="15">
        <f t="shared" ref="X6:X40" si="3">SUM(S6:W6)</f>
        <v>5</v>
      </c>
      <c r="Y6" s="3" t="s">
        <v>15</v>
      </c>
      <c r="Z6" s="3" t="s">
        <v>16</v>
      </c>
      <c r="AA6" s="3" t="s">
        <v>17</v>
      </c>
    </row>
    <row r="7" spans="1:27" ht="13.9" customHeight="1" x14ac:dyDescent="0.2">
      <c r="A7" s="8" t="s">
        <v>2</v>
      </c>
      <c r="B7" s="9">
        <v>1111111104</v>
      </c>
      <c r="C7" s="9" t="s">
        <v>18</v>
      </c>
      <c r="D7" s="9" t="s">
        <v>178</v>
      </c>
      <c r="E7" s="10">
        <v>9</v>
      </c>
      <c r="F7" s="10">
        <v>0</v>
      </c>
      <c r="G7" s="10">
        <v>0</v>
      </c>
      <c r="H7" s="10">
        <v>0</v>
      </c>
      <c r="I7" s="10">
        <f t="shared" si="0"/>
        <v>9</v>
      </c>
      <c r="J7" s="11">
        <v>20</v>
      </c>
      <c r="K7" s="11">
        <v>15</v>
      </c>
      <c r="L7" s="11">
        <f t="shared" si="1"/>
        <v>35</v>
      </c>
      <c r="M7" s="12">
        <v>0</v>
      </c>
      <c r="N7" s="12">
        <v>0</v>
      </c>
      <c r="O7" s="12">
        <v>15</v>
      </c>
      <c r="P7" s="12">
        <v>0</v>
      </c>
      <c r="Q7" s="12">
        <v>0</v>
      </c>
      <c r="R7" s="12">
        <f t="shared" si="2"/>
        <v>15</v>
      </c>
      <c r="S7" s="15">
        <v>1</v>
      </c>
      <c r="T7" s="15">
        <v>0</v>
      </c>
      <c r="U7" s="15">
        <v>0</v>
      </c>
      <c r="V7" s="15">
        <v>0</v>
      </c>
      <c r="W7" s="15">
        <v>0</v>
      </c>
      <c r="X7" s="15">
        <f t="shared" si="3"/>
        <v>1</v>
      </c>
      <c r="Y7" s="3" t="s">
        <v>20</v>
      </c>
      <c r="Z7" s="3" t="s">
        <v>16</v>
      </c>
      <c r="AA7" s="3" t="s">
        <v>17</v>
      </c>
    </row>
    <row r="8" spans="1:27" ht="14.65" customHeight="1" x14ac:dyDescent="0.2">
      <c r="A8" s="8" t="s">
        <v>14</v>
      </c>
      <c r="B8" s="9">
        <v>1111111105</v>
      </c>
      <c r="C8" s="9" t="s">
        <v>21</v>
      </c>
      <c r="D8" s="9" t="s">
        <v>178</v>
      </c>
      <c r="E8" s="10">
        <v>3</v>
      </c>
      <c r="F8" s="10">
        <v>0</v>
      </c>
      <c r="G8" s="10">
        <v>0</v>
      </c>
      <c r="H8" s="10">
        <v>0</v>
      </c>
      <c r="I8" s="10">
        <f t="shared" si="0"/>
        <v>3</v>
      </c>
      <c r="J8" s="11">
        <v>0</v>
      </c>
      <c r="K8" s="11">
        <v>0</v>
      </c>
      <c r="L8" s="11">
        <f t="shared" si="1"/>
        <v>0</v>
      </c>
      <c r="M8" s="12"/>
      <c r="N8" s="12"/>
      <c r="O8" s="12"/>
      <c r="P8" s="12"/>
      <c r="Q8" s="13"/>
      <c r="R8" s="12">
        <f t="shared" si="2"/>
        <v>0</v>
      </c>
      <c r="S8" s="14"/>
      <c r="T8" s="14"/>
      <c r="U8" s="14"/>
      <c r="V8" s="14"/>
      <c r="W8" s="14"/>
      <c r="X8" s="15"/>
      <c r="Y8" s="3" t="s">
        <v>2</v>
      </c>
      <c r="Z8" s="3" t="s">
        <v>16</v>
      </c>
      <c r="AA8" s="3" t="s">
        <v>17</v>
      </c>
    </row>
    <row r="9" spans="1:27" ht="14.65" customHeight="1" x14ac:dyDescent="0.2">
      <c r="A9" s="8" t="s">
        <v>22</v>
      </c>
      <c r="B9" s="9">
        <v>1111111106</v>
      </c>
      <c r="C9" s="9" t="s">
        <v>23</v>
      </c>
      <c r="D9" s="9" t="s">
        <v>178</v>
      </c>
      <c r="E9" s="10">
        <v>10</v>
      </c>
      <c r="F9" s="10">
        <v>4</v>
      </c>
      <c r="G9" s="10">
        <v>0</v>
      </c>
      <c r="H9" s="10">
        <v>0</v>
      </c>
      <c r="I9" s="10">
        <f t="shared" si="0"/>
        <v>14</v>
      </c>
      <c r="J9" s="11">
        <v>20</v>
      </c>
      <c r="K9" s="11">
        <v>10</v>
      </c>
      <c r="L9" s="11">
        <f t="shared" si="1"/>
        <v>30</v>
      </c>
      <c r="M9" s="12">
        <v>0</v>
      </c>
      <c r="N9" s="12">
        <v>1</v>
      </c>
      <c r="O9" s="12">
        <v>0</v>
      </c>
      <c r="P9" s="12">
        <v>0</v>
      </c>
      <c r="Q9" s="12">
        <v>0</v>
      </c>
      <c r="R9" s="12">
        <f t="shared" si="2"/>
        <v>1</v>
      </c>
      <c r="S9" s="15">
        <v>0</v>
      </c>
      <c r="T9" s="15">
        <v>0</v>
      </c>
      <c r="U9" s="15">
        <v>5</v>
      </c>
      <c r="V9" s="15">
        <v>0</v>
      </c>
      <c r="W9" s="15">
        <v>0</v>
      </c>
      <c r="X9" s="15">
        <f t="shared" si="3"/>
        <v>5</v>
      </c>
      <c r="Y9" s="3" t="s">
        <v>19</v>
      </c>
      <c r="Z9" s="3" t="s">
        <v>16</v>
      </c>
      <c r="AA9" s="3" t="s">
        <v>17</v>
      </c>
    </row>
    <row r="10" spans="1:27" ht="13.9" customHeight="1" x14ac:dyDescent="0.2">
      <c r="A10" s="8" t="s">
        <v>13</v>
      </c>
      <c r="B10" s="9">
        <v>1111111107</v>
      </c>
      <c r="C10" s="9" t="s">
        <v>25</v>
      </c>
      <c r="D10" s="9" t="s">
        <v>178</v>
      </c>
      <c r="E10" s="10">
        <v>3</v>
      </c>
      <c r="F10" s="10">
        <v>0</v>
      </c>
      <c r="G10" s="10">
        <v>0</v>
      </c>
      <c r="H10" s="10">
        <v>0</v>
      </c>
      <c r="I10" s="10">
        <f t="shared" si="0"/>
        <v>3</v>
      </c>
      <c r="J10" s="11">
        <v>15</v>
      </c>
      <c r="K10" s="11">
        <v>5</v>
      </c>
      <c r="L10" s="11">
        <f t="shared" si="1"/>
        <v>20</v>
      </c>
      <c r="M10" s="12">
        <v>0</v>
      </c>
      <c r="N10" s="12">
        <v>0</v>
      </c>
      <c r="O10" s="12">
        <v>0</v>
      </c>
      <c r="P10" s="12">
        <v>5</v>
      </c>
      <c r="Q10" s="12">
        <v>25</v>
      </c>
      <c r="R10" s="12">
        <f t="shared" si="2"/>
        <v>30</v>
      </c>
      <c r="S10" s="15">
        <v>5</v>
      </c>
      <c r="T10" s="15">
        <v>5</v>
      </c>
      <c r="U10" s="15">
        <v>7</v>
      </c>
      <c r="V10" s="15">
        <v>0</v>
      </c>
      <c r="W10" s="15">
        <v>0</v>
      </c>
      <c r="X10" s="15">
        <f t="shared" si="3"/>
        <v>17</v>
      </c>
      <c r="Y10" s="3" t="s">
        <v>29</v>
      </c>
      <c r="Z10" s="3" t="s">
        <v>16</v>
      </c>
      <c r="AA10" s="3" t="s">
        <v>17</v>
      </c>
    </row>
    <row r="11" spans="1:27" ht="14.65" customHeight="1" x14ac:dyDescent="0.2">
      <c r="A11" s="8" t="s">
        <v>30</v>
      </c>
      <c r="B11" s="9">
        <v>1111111108</v>
      </c>
      <c r="C11" s="9" t="s">
        <v>31</v>
      </c>
      <c r="D11" s="9" t="s">
        <v>178</v>
      </c>
      <c r="E11" s="10">
        <v>3</v>
      </c>
      <c r="F11" s="10">
        <v>2</v>
      </c>
      <c r="G11" s="10">
        <v>0</v>
      </c>
      <c r="H11" s="10">
        <v>0</v>
      </c>
      <c r="I11" s="10">
        <f t="shared" si="0"/>
        <v>5</v>
      </c>
      <c r="J11" s="11">
        <v>30</v>
      </c>
      <c r="K11" s="11">
        <v>10</v>
      </c>
      <c r="L11" s="11">
        <f t="shared" si="1"/>
        <v>40</v>
      </c>
      <c r="M11" s="12">
        <v>1</v>
      </c>
      <c r="N11" s="12">
        <v>0</v>
      </c>
      <c r="O11" s="12">
        <v>0</v>
      </c>
      <c r="P11" s="12">
        <v>0</v>
      </c>
      <c r="Q11" s="12">
        <v>0</v>
      </c>
      <c r="R11" s="12">
        <f t="shared" si="2"/>
        <v>1</v>
      </c>
      <c r="S11" s="15">
        <v>5</v>
      </c>
      <c r="T11" s="15">
        <v>5</v>
      </c>
      <c r="U11" s="15">
        <v>1</v>
      </c>
      <c r="V11" s="15">
        <v>0</v>
      </c>
      <c r="W11" s="15">
        <v>0</v>
      </c>
      <c r="X11" s="15">
        <f t="shared" si="3"/>
        <v>11</v>
      </c>
      <c r="Y11" s="3" t="s">
        <v>29</v>
      </c>
      <c r="Z11" s="3" t="s">
        <v>16</v>
      </c>
      <c r="AA11" s="3" t="s">
        <v>17</v>
      </c>
    </row>
    <row r="12" spans="1:27" ht="14.65" customHeight="1" x14ac:dyDescent="0.2">
      <c r="A12" s="8" t="s">
        <v>33</v>
      </c>
      <c r="B12" s="9">
        <v>1111111109</v>
      </c>
      <c r="C12" s="9" t="s">
        <v>34</v>
      </c>
      <c r="D12" s="9" t="s">
        <v>178</v>
      </c>
      <c r="E12" s="10">
        <v>0</v>
      </c>
      <c r="F12" s="10">
        <v>0</v>
      </c>
      <c r="G12" s="10">
        <v>0</v>
      </c>
      <c r="H12" s="10">
        <v>2</v>
      </c>
      <c r="I12" s="10">
        <f t="shared" si="0"/>
        <v>2</v>
      </c>
      <c r="J12" s="11">
        <v>0</v>
      </c>
      <c r="K12" s="11">
        <v>0</v>
      </c>
      <c r="L12" s="11">
        <f t="shared" si="1"/>
        <v>0</v>
      </c>
      <c r="M12" s="12"/>
      <c r="N12" s="12"/>
      <c r="O12" s="12"/>
      <c r="P12" s="12"/>
      <c r="Q12" s="13"/>
      <c r="R12" s="12">
        <f t="shared" si="2"/>
        <v>0</v>
      </c>
      <c r="S12" s="14"/>
      <c r="T12" s="14"/>
      <c r="U12" s="14"/>
      <c r="V12" s="14"/>
      <c r="W12" s="14"/>
      <c r="X12" s="15"/>
      <c r="Y12" s="3" t="s">
        <v>2</v>
      </c>
      <c r="Z12" s="3" t="s">
        <v>16</v>
      </c>
      <c r="AA12" s="3" t="s">
        <v>17</v>
      </c>
    </row>
    <row r="13" spans="1:27" ht="14.65" customHeight="1" x14ac:dyDescent="0.2">
      <c r="A13" s="8" t="s">
        <v>26</v>
      </c>
      <c r="B13" s="9">
        <v>1111111110</v>
      </c>
      <c r="C13" s="9" t="s">
        <v>35</v>
      </c>
      <c r="D13" s="9" t="s">
        <v>178</v>
      </c>
      <c r="E13" s="10">
        <v>22</v>
      </c>
      <c r="F13" s="10">
        <v>0</v>
      </c>
      <c r="G13" s="10">
        <v>2</v>
      </c>
      <c r="H13" s="10">
        <v>0</v>
      </c>
      <c r="I13" s="10">
        <f t="shared" si="0"/>
        <v>24</v>
      </c>
      <c r="J13" s="11">
        <v>25</v>
      </c>
      <c r="K13" s="11">
        <v>5</v>
      </c>
      <c r="L13" s="11">
        <f t="shared" si="1"/>
        <v>30</v>
      </c>
      <c r="M13" s="12">
        <v>0</v>
      </c>
      <c r="N13" s="12">
        <v>5</v>
      </c>
      <c r="O13" s="12">
        <v>18</v>
      </c>
      <c r="P13" s="12">
        <v>5</v>
      </c>
      <c r="Q13" s="12">
        <v>5</v>
      </c>
      <c r="R13" s="12">
        <f t="shared" si="2"/>
        <v>33</v>
      </c>
      <c r="S13" s="14"/>
      <c r="T13" s="14"/>
      <c r="U13" s="14"/>
      <c r="V13" s="14"/>
      <c r="W13" s="14"/>
      <c r="X13" s="15"/>
      <c r="Y13" s="3" t="s">
        <v>36</v>
      </c>
      <c r="Z13" s="3" t="s">
        <v>38</v>
      </c>
      <c r="AA13" s="3" t="s">
        <v>5</v>
      </c>
    </row>
    <row r="14" spans="1:27" ht="13.9" customHeight="1" x14ac:dyDescent="0.2">
      <c r="A14" s="8" t="s">
        <v>20</v>
      </c>
      <c r="B14" s="9">
        <v>1111111111</v>
      </c>
      <c r="C14" s="9" t="s">
        <v>39</v>
      </c>
      <c r="D14" s="9" t="s">
        <v>178</v>
      </c>
      <c r="E14" s="10">
        <v>13</v>
      </c>
      <c r="F14" s="10">
        <v>8</v>
      </c>
      <c r="G14" s="10">
        <v>2</v>
      </c>
      <c r="H14" s="10">
        <v>20</v>
      </c>
      <c r="I14" s="10">
        <f t="shared" si="0"/>
        <v>43</v>
      </c>
      <c r="J14" s="11">
        <v>40</v>
      </c>
      <c r="K14" s="11">
        <v>10</v>
      </c>
      <c r="L14" s="11">
        <f t="shared" si="1"/>
        <v>50</v>
      </c>
      <c r="M14" s="12">
        <v>15</v>
      </c>
      <c r="N14" s="12">
        <v>10</v>
      </c>
      <c r="O14" s="12">
        <v>25</v>
      </c>
      <c r="P14" s="12">
        <v>2</v>
      </c>
      <c r="Q14" s="12">
        <v>3</v>
      </c>
      <c r="R14" s="12">
        <f t="shared" si="2"/>
        <v>55</v>
      </c>
      <c r="S14" s="14"/>
      <c r="T14" s="14"/>
      <c r="U14" s="14"/>
      <c r="V14" s="14"/>
      <c r="W14" s="14"/>
      <c r="X14" s="15"/>
      <c r="Y14" s="3" t="s">
        <v>42</v>
      </c>
      <c r="Z14" s="3" t="s">
        <v>43</v>
      </c>
      <c r="AA14" s="3" t="s">
        <v>5</v>
      </c>
    </row>
    <row r="15" spans="1:27" ht="14.65" customHeight="1" x14ac:dyDescent="0.2">
      <c r="A15" s="8" t="s">
        <v>44</v>
      </c>
      <c r="B15" s="9">
        <v>1111111112</v>
      </c>
      <c r="C15" s="9" t="s">
        <v>45</v>
      </c>
      <c r="D15" s="9" t="s">
        <v>178</v>
      </c>
      <c r="E15" s="10">
        <v>18</v>
      </c>
      <c r="F15" s="10">
        <v>0</v>
      </c>
      <c r="G15" s="10">
        <v>1</v>
      </c>
      <c r="H15" s="10">
        <v>25</v>
      </c>
      <c r="I15" s="10">
        <f t="shared" si="0"/>
        <v>44</v>
      </c>
      <c r="J15" s="11">
        <v>0</v>
      </c>
      <c r="K15" s="11">
        <v>0</v>
      </c>
      <c r="L15" s="11">
        <f t="shared" si="1"/>
        <v>0</v>
      </c>
      <c r="M15" s="12"/>
      <c r="N15" s="12"/>
      <c r="O15" s="12"/>
      <c r="P15" s="12"/>
      <c r="Q15" s="13"/>
      <c r="R15" s="12">
        <f t="shared" si="2"/>
        <v>0</v>
      </c>
      <c r="S15" s="15">
        <v>8</v>
      </c>
      <c r="T15" s="15">
        <v>10</v>
      </c>
      <c r="U15" s="15">
        <v>0</v>
      </c>
      <c r="V15" s="15">
        <v>0</v>
      </c>
      <c r="W15" s="15">
        <v>4</v>
      </c>
      <c r="X15" s="15">
        <f t="shared" si="3"/>
        <v>22</v>
      </c>
      <c r="Y15" s="3" t="s">
        <v>47</v>
      </c>
      <c r="Z15" s="3" t="s">
        <v>48</v>
      </c>
      <c r="AA15" s="3" t="s">
        <v>5</v>
      </c>
    </row>
    <row r="16" spans="1:27" ht="14.65" customHeight="1" x14ac:dyDescent="0.2">
      <c r="A16" s="8" t="s">
        <v>29</v>
      </c>
      <c r="B16" s="9">
        <v>1111111113</v>
      </c>
      <c r="C16" s="9" t="s">
        <v>49</v>
      </c>
      <c r="D16" s="9" t="s">
        <v>178</v>
      </c>
      <c r="E16" s="10">
        <v>16</v>
      </c>
      <c r="F16" s="10">
        <v>5</v>
      </c>
      <c r="G16" s="10">
        <v>5</v>
      </c>
      <c r="H16" s="10">
        <v>0</v>
      </c>
      <c r="I16" s="10">
        <f t="shared" si="0"/>
        <v>26</v>
      </c>
      <c r="J16" s="11">
        <v>20</v>
      </c>
      <c r="K16" s="11">
        <v>0</v>
      </c>
      <c r="L16" s="11">
        <f t="shared" si="1"/>
        <v>20</v>
      </c>
      <c r="M16" s="12">
        <v>15</v>
      </c>
      <c r="N16" s="12">
        <v>8</v>
      </c>
      <c r="O16" s="12">
        <v>20</v>
      </c>
      <c r="P16" s="12">
        <v>5</v>
      </c>
      <c r="Q16" s="12">
        <v>15</v>
      </c>
      <c r="R16" s="12">
        <f t="shared" si="2"/>
        <v>63</v>
      </c>
      <c r="S16" s="14"/>
      <c r="T16" s="14"/>
      <c r="U16" s="14"/>
      <c r="V16" s="14"/>
      <c r="W16" s="14"/>
      <c r="X16" s="15"/>
      <c r="Y16" s="3" t="s">
        <v>50</v>
      </c>
      <c r="Z16" s="3" t="s">
        <v>51</v>
      </c>
      <c r="AA16" s="3" t="s">
        <v>5</v>
      </c>
    </row>
    <row r="17" spans="1:27" ht="13.9" customHeight="1" x14ac:dyDescent="0.2">
      <c r="A17" s="8" t="s">
        <v>32</v>
      </c>
      <c r="B17" s="9">
        <v>1111111114</v>
      </c>
      <c r="C17" s="9" t="s">
        <v>52</v>
      </c>
      <c r="D17" s="9" t="s">
        <v>178</v>
      </c>
      <c r="E17" s="10">
        <v>22</v>
      </c>
      <c r="F17" s="10">
        <v>18</v>
      </c>
      <c r="G17" s="10">
        <v>17</v>
      </c>
      <c r="H17" s="10">
        <v>10</v>
      </c>
      <c r="I17" s="10">
        <f t="shared" si="0"/>
        <v>67</v>
      </c>
      <c r="J17" s="11">
        <v>60</v>
      </c>
      <c r="K17" s="11">
        <v>10</v>
      </c>
      <c r="L17" s="11">
        <f t="shared" si="1"/>
        <v>70</v>
      </c>
      <c r="M17" s="12">
        <v>15</v>
      </c>
      <c r="N17" s="12">
        <v>20</v>
      </c>
      <c r="O17" s="12">
        <v>8</v>
      </c>
      <c r="P17" s="12">
        <v>10</v>
      </c>
      <c r="Q17" s="12">
        <v>30</v>
      </c>
      <c r="R17" s="12">
        <f t="shared" si="2"/>
        <v>83</v>
      </c>
      <c r="S17" s="14"/>
      <c r="T17" s="14"/>
      <c r="U17" s="14"/>
      <c r="V17" s="14"/>
      <c r="W17" s="14"/>
      <c r="X17" s="15"/>
      <c r="Y17" s="3" t="s">
        <v>53</v>
      </c>
      <c r="Z17" s="3" t="s">
        <v>9</v>
      </c>
      <c r="AA17" s="3" t="s">
        <v>5</v>
      </c>
    </row>
    <row r="18" spans="1:27" ht="14.65" customHeight="1" x14ac:dyDescent="0.2">
      <c r="A18" s="8" t="s">
        <v>19</v>
      </c>
      <c r="B18" s="9">
        <v>1111111115</v>
      </c>
      <c r="C18" s="9" t="s">
        <v>54</v>
      </c>
      <c r="D18" s="9" t="s">
        <v>178</v>
      </c>
      <c r="E18" s="10">
        <v>25</v>
      </c>
      <c r="F18" s="10">
        <v>18</v>
      </c>
      <c r="G18" s="10">
        <v>8</v>
      </c>
      <c r="H18" s="10">
        <v>5</v>
      </c>
      <c r="I18" s="10">
        <f t="shared" si="0"/>
        <v>56</v>
      </c>
      <c r="J18" s="11">
        <v>70</v>
      </c>
      <c r="K18" s="11">
        <v>15</v>
      </c>
      <c r="L18" s="11">
        <f t="shared" si="1"/>
        <v>85</v>
      </c>
      <c r="M18" s="12">
        <v>12</v>
      </c>
      <c r="N18" s="12">
        <v>20</v>
      </c>
      <c r="O18" s="12">
        <v>15</v>
      </c>
      <c r="P18" s="12">
        <v>0</v>
      </c>
      <c r="Q18" s="12">
        <v>28</v>
      </c>
      <c r="R18" s="12">
        <f t="shared" si="2"/>
        <v>75</v>
      </c>
      <c r="S18" s="14"/>
      <c r="T18" s="14"/>
      <c r="U18" s="14"/>
      <c r="V18" s="14"/>
      <c r="W18" s="14"/>
      <c r="X18" s="15"/>
      <c r="Y18" s="3" t="s">
        <v>55</v>
      </c>
      <c r="Z18" s="3" t="s">
        <v>9</v>
      </c>
      <c r="AA18" s="3" t="s">
        <v>5</v>
      </c>
    </row>
    <row r="19" spans="1:27" ht="14.65" customHeight="1" x14ac:dyDescent="0.2">
      <c r="A19" s="8" t="s">
        <v>56</v>
      </c>
      <c r="B19" s="9">
        <v>1111111116</v>
      </c>
      <c r="C19" s="9" t="s">
        <v>57</v>
      </c>
      <c r="D19" s="9" t="s">
        <v>178</v>
      </c>
      <c r="E19" s="10">
        <v>19</v>
      </c>
      <c r="F19" s="10">
        <v>0</v>
      </c>
      <c r="G19" s="10">
        <v>14</v>
      </c>
      <c r="H19" s="10">
        <v>25</v>
      </c>
      <c r="I19" s="10">
        <f t="shared" si="0"/>
        <v>58</v>
      </c>
      <c r="J19" s="11">
        <v>60</v>
      </c>
      <c r="K19" s="11">
        <v>5</v>
      </c>
      <c r="L19" s="11">
        <f t="shared" si="1"/>
        <v>65</v>
      </c>
      <c r="M19" s="12">
        <v>0</v>
      </c>
      <c r="N19" s="12">
        <v>20</v>
      </c>
      <c r="O19" s="12">
        <v>25</v>
      </c>
      <c r="P19" s="12">
        <v>0</v>
      </c>
      <c r="Q19" s="12" t="s">
        <v>154</v>
      </c>
      <c r="R19" s="12">
        <f t="shared" si="2"/>
        <v>45</v>
      </c>
      <c r="S19" s="14"/>
      <c r="T19" s="14"/>
      <c r="U19" s="14"/>
      <c r="V19" s="14"/>
      <c r="W19" s="14"/>
      <c r="X19" s="15"/>
      <c r="Y19" s="3" t="s">
        <v>55</v>
      </c>
      <c r="Z19" s="3" t="s">
        <v>9</v>
      </c>
      <c r="AA19" s="3" t="s">
        <v>5</v>
      </c>
    </row>
    <row r="20" spans="1:27" ht="13.9" customHeight="1" x14ac:dyDescent="0.2">
      <c r="A20" s="8" t="s">
        <v>28</v>
      </c>
      <c r="B20" s="9">
        <v>1111111117</v>
      </c>
      <c r="C20" s="9" t="s">
        <v>58</v>
      </c>
      <c r="D20" s="9" t="s">
        <v>178</v>
      </c>
      <c r="E20" s="10">
        <v>1</v>
      </c>
      <c r="F20" s="10">
        <v>0</v>
      </c>
      <c r="G20" s="10">
        <v>0</v>
      </c>
      <c r="H20" s="10">
        <v>0</v>
      </c>
      <c r="I20" s="10">
        <f t="shared" si="0"/>
        <v>1</v>
      </c>
      <c r="J20" s="11">
        <v>60</v>
      </c>
      <c r="K20" s="11">
        <v>5</v>
      </c>
      <c r="L20" s="11">
        <f t="shared" si="1"/>
        <v>65</v>
      </c>
      <c r="M20" s="12"/>
      <c r="N20" s="12"/>
      <c r="O20" s="12"/>
      <c r="P20" s="12"/>
      <c r="Q20" s="13"/>
      <c r="R20" s="12">
        <f t="shared" si="2"/>
        <v>0</v>
      </c>
      <c r="S20" s="14"/>
      <c r="T20" s="14"/>
      <c r="U20" s="14"/>
      <c r="V20" s="14"/>
      <c r="W20" s="14"/>
      <c r="X20" s="15"/>
      <c r="Y20" s="3" t="s">
        <v>6</v>
      </c>
      <c r="Z20" s="3" t="s">
        <v>16</v>
      </c>
      <c r="AA20" s="3" t="s">
        <v>17</v>
      </c>
    </row>
    <row r="21" spans="1:27" ht="14.65" customHeight="1" x14ac:dyDescent="0.2">
      <c r="A21" s="8" t="s">
        <v>15</v>
      </c>
      <c r="B21" s="9">
        <v>1111111118</v>
      </c>
      <c r="C21" s="9" t="s">
        <v>59</v>
      </c>
      <c r="D21" s="9" t="s">
        <v>178</v>
      </c>
      <c r="E21" s="10">
        <v>3</v>
      </c>
      <c r="F21" s="10">
        <v>3</v>
      </c>
      <c r="G21" s="10">
        <v>0</v>
      </c>
      <c r="H21" s="10">
        <v>0</v>
      </c>
      <c r="I21" s="10">
        <f t="shared" si="0"/>
        <v>6</v>
      </c>
      <c r="J21" s="11">
        <v>0</v>
      </c>
      <c r="K21" s="11">
        <v>0</v>
      </c>
      <c r="L21" s="11">
        <f t="shared" si="1"/>
        <v>0</v>
      </c>
      <c r="M21" s="12"/>
      <c r="N21" s="12"/>
      <c r="O21" s="12"/>
      <c r="P21" s="12"/>
      <c r="Q21" s="13"/>
      <c r="R21" s="12">
        <f t="shared" si="2"/>
        <v>0</v>
      </c>
      <c r="S21" s="14"/>
      <c r="T21" s="14"/>
      <c r="U21" s="14"/>
      <c r="V21" s="14"/>
      <c r="W21" s="14"/>
      <c r="X21" s="15"/>
      <c r="Y21" s="3" t="s">
        <v>13</v>
      </c>
      <c r="Z21" s="3" t="s">
        <v>16</v>
      </c>
      <c r="AA21" s="3" t="s">
        <v>17</v>
      </c>
    </row>
    <row r="22" spans="1:27" ht="14.65" customHeight="1" x14ac:dyDescent="0.2">
      <c r="A22" s="8" t="s">
        <v>60</v>
      </c>
      <c r="B22" s="9">
        <v>1111111119</v>
      </c>
      <c r="C22" s="9" t="s">
        <v>61</v>
      </c>
      <c r="D22" s="9" t="s">
        <v>178</v>
      </c>
      <c r="E22" s="10">
        <v>22</v>
      </c>
      <c r="F22" s="10">
        <v>6</v>
      </c>
      <c r="G22" s="10">
        <v>3</v>
      </c>
      <c r="H22" s="10">
        <v>3</v>
      </c>
      <c r="I22" s="10">
        <f t="shared" si="0"/>
        <v>34</v>
      </c>
      <c r="J22" s="11">
        <v>30</v>
      </c>
      <c r="K22" s="11">
        <v>10</v>
      </c>
      <c r="L22" s="11">
        <f t="shared" si="1"/>
        <v>40</v>
      </c>
      <c r="M22" s="12">
        <v>8</v>
      </c>
      <c r="N22" s="12">
        <v>15</v>
      </c>
      <c r="O22" s="12">
        <v>10</v>
      </c>
      <c r="P22" s="12">
        <v>5</v>
      </c>
      <c r="Q22" s="12">
        <v>8</v>
      </c>
      <c r="R22" s="12">
        <f t="shared" si="2"/>
        <v>46</v>
      </c>
      <c r="S22" s="14"/>
      <c r="T22" s="14"/>
      <c r="U22" s="14"/>
      <c r="V22" s="14"/>
      <c r="W22" s="14"/>
      <c r="X22" s="15"/>
      <c r="Y22" s="3" t="s">
        <v>50</v>
      </c>
      <c r="Z22" s="3" t="s">
        <v>51</v>
      </c>
      <c r="AA22" s="3" t="s">
        <v>5</v>
      </c>
    </row>
    <row r="23" spans="1:27" ht="13.9" customHeight="1" x14ac:dyDescent="0.2">
      <c r="A23" s="8" t="s">
        <v>63</v>
      </c>
      <c r="B23" s="9">
        <v>1111111120</v>
      </c>
      <c r="C23" s="9" t="s">
        <v>64</v>
      </c>
      <c r="D23" s="9" t="s">
        <v>178</v>
      </c>
      <c r="E23" s="10">
        <v>25</v>
      </c>
      <c r="F23" s="10">
        <v>8</v>
      </c>
      <c r="G23" s="10">
        <v>5</v>
      </c>
      <c r="H23" s="10">
        <v>0</v>
      </c>
      <c r="I23" s="10">
        <f t="shared" si="0"/>
        <v>38</v>
      </c>
      <c r="J23" s="11">
        <v>20</v>
      </c>
      <c r="K23" s="11">
        <v>10</v>
      </c>
      <c r="L23" s="11">
        <f t="shared" si="1"/>
        <v>30</v>
      </c>
      <c r="M23" s="12">
        <v>15</v>
      </c>
      <c r="N23" s="12">
        <v>18</v>
      </c>
      <c r="O23" s="12">
        <v>25</v>
      </c>
      <c r="P23" s="12">
        <v>10</v>
      </c>
      <c r="Q23" s="12">
        <v>25</v>
      </c>
      <c r="R23" s="12">
        <f t="shared" si="2"/>
        <v>93</v>
      </c>
      <c r="S23" s="14"/>
      <c r="T23" s="14"/>
      <c r="U23" s="14"/>
      <c r="V23" s="14"/>
      <c r="W23" s="14"/>
      <c r="X23" s="15"/>
      <c r="Y23" s="3" t="s">
        <v>66</v>
      </c>
      <c r="Z23" s="3" t="s">
        <v>67</v>
      </c>
      <c r="AA23" s="3" t="s">
        <v>5</v>
      </c>
    </row>
    <row r="24" spans="1:27" ht="14.65" customHeight="1" x14ac:dyDescent="0.2">
      <c r="A24" s="8" t="s">
        <v>68</v>
      </c>
      <c r="B24" s="9">
        <v>1111111121</v>
      </c>
      <c r="C24" s="9" t="s">
        <v>69</v>
      </c>
      <c r="D24" s="9" t="s">
        <v>178</v>
      </c>
      <c r="E24" s="10">
        <v>6</v>
      </c>
      <c r="F24" s="10">
        <v>7</v>
      </c>
      <c r="G24" s="10">
        <v>0</v>
      </c>
      <c r="H24" s="10">
        <v>0</v>
      </c>
      <c r="I24" s="10">
        <f t="shared" si="0"/>
        <v>13</v>
      </c>
      <c r="J24" s="11">
        <v>20</v>
      </c>
      <c r="K24" s="11">
        <v>5</v>
      </c>
      <c r="L24" s="11">
        <f t="shared" si="1"/>
        <v>25</v>
      </c>
      <c r="M24" s="12">
        <v>0</v>
      </c>
      <c r="N24" s="12">
        <v>0</v>
      </c>
      <c r="O24" s="12">
        <v>0</v>
      </c>
      <c r="P24" s="12">
        <v>0</v>
      </c>
      <c r="Q24" s="12">
        <v>5</v>
      </c>
      <c r="R24" s="12">
        <f t="shared" si="2"/>
        <v>5</v>
      </c>
      <c r="S24" s="15">
        <v>5</v>
      </c>
      <c r="T24" s="15">
        <v>5</v>
      </c>
      <c r="U24" s="15">
        <v>3</v>
      </c>
      <c r="V24" s="15">
        <v>0</v>
      </c>
      <c r="W24" s="15">
        <v>5</v>
      </c>
      <c r="X24" s="15">
        <f t="shared" si="3"/>
        <v>18</v>
      </c>
      <c r="Y24" s="3" t="s">
        <v>60</v>
      </c>
      <c r="Z24" s="3" t="s">
        <v>16</v>
      </c>
      <c r="AA24" s="3" t="s">
        <v>17</v>
      </c>
    </row>
    <row r="25" spans="1:27" ht="14.65" customHeight="1" x14ac:dyDescent="0.2">
      <c r="A25" s="8" t="s">
        <v>24</v>
      </c>
      <c r="B25" s="9">
        <v>1111111122</v>
      </c>
      <c r="C25" s="9" t="s">
        <v>1</v>
      </c>
      <c r="D25" s="9" t="s">
        <v>178</v>
      </c>
      <c r="E25" s="10">
        <v>6</v>
      </c>
      <c r="F25" s="10">
        <v>3</v>
      </c>
      <c r="G25" s="10">
        <v>2</v>
      </c>
      <c r="H25" s="10">
        <v>0</v>
      </c>
      <c r="I25" s="10">
        <f t="shared" si="0"/>
        <v>11</v>
      </c>
      <c r="J25" s="11">
        <v>50</v>
      </c>
      <c r="K25" s="11">
        <v>10</v>
      </c>
      <c r="L25" s="11">
        <f t="shared" si="1"/>
        <v>60</v>
      </c>
      <c r="M25" s="12">
        <v>2</v>
      </c>
      <c r="N25" s="12">
        <v>10</v>
      </c>
      <c r="O25" s="12">
        <v>0</v>
      </c>
      <c r="P25" s="12">
        <v>0</v>
      </c>
      <c r="Q25" s="12">
        <v>28</v>
      </c>
      <c r="R25" s="12">
        <f t="shared" si="2"/>
        <v>40</v>
      </c>
      <c r="S25" s="14"/>
      <c r="T25" s="14"/>
      <c r="U25" s="14"/>
      <c r="V25" s="14"/>
      <c r="W25" s="14"/>
      <c r="X25" s="15"/>
      <c r="Y25" s="3" t="s">
        <v>36</v>
      </c>
      <c r="Z25" s="3" t="s">
        <v>38</v>
      </c>
      <c r="AA25" s="3" t="s">
        <v>5</v>
      </c>
    </row>
    <row r="26" spans="1:27" ht="13.9" customHeight="1" x14ac:dyDescent="0.2">
      <c r="A26" s="8" t="s">
        <v>71</v>
      </c>
      <c r="B26" s="9">
        <v>1111111123</v>
      </c>
      <c r="C26" s="9" t="s">
        <v>72</v>
      </c>
      <c r="D26" s="9" t="s">
        <v>178</v>
      </c>
      <c r="E26" s="10">
        <v>14</v>
      </c>
      <c r="F26" s="10">
        <v>3</v>
      </c>
      <c r="G26" s="10">
        <v>2</v>
      </c>
      <c r="H26" s="10">
        <v>0</v>
      </c>
      <c r="I26" s="10">
        <f t="shared" si="0"/>
        <v>19</v>
      </c>
      <c r="J26" s="11">
        <v>20</v>
      </c>
      <c r="K26" s="11">
        <v>0</v>
      </c>
      <c r="L26" s="11">
        <f t="shared" si="1"/>
        <v>20</v>
      </c>
      <c r="M26" s="12">
        <v>10</v>
      </c>
      <c r="N26" s="12">
        <v>18</v>
      </c>
      <c r="O26" s="12">
        <v>25</v>
      </c>
      <c r="P26" s="12">
        <v>0</v>
      </c>
      <c r="Q26" s="12">
        <v>30</v>
      </c>
      <c r="R26" s="12">
        <f t="shared" si="2"/>
        <v>83</v>
      </c>
      <c r="S26" s="14"/>
      <c r="T26" s="14"/>
      <c r="U26" s="14"/>
      <c r="V26" s="14"/>
      <c r="W26" s="14"/>
      <c r="X26" s="15"/>
      <c r="Y26" s="3" t="s">
        <v>46</v>
      </c>
      <c r="Z26" s="3" t="s">
        <v>51</v>
      </c>
      <c r="AA26" s="3" t="s">
        <v>5</v>
      </c>
    </row>
    <row r="27" spans="1:27" ht="14.65" customHeight="1" x14ac:dyDescent="0.2">
      <c r="A27" s="8" t="s">
        <v>73</v>
      </c>
      <c r="B27" s="9">
        <v>1111111124</v>
      </c>
      <c r="C27" s="9" t="s">
        <v>74</v>
      </c>
      <c r="D27" s="9" t="s">
        <v>178</v>
      </c>
      <c r="E27" s="10">
        <v>6</v>
      </c>
      <c r="F27" s="10">
        <v>3</v>
      </c>
      <c r="G27" s="10">
        <v>5</v>
      </c>
      <c r="H27" s="10">
        <v>25</v>
      </c>
      <c r="I27" s="10">
        <f t="shared" si="0"/>
        <v>39</v>
      </c>
      <c r="J27" s="11">
        <v>30</v>
      </c>
      <c r="K27" s="11">
        <v>0</v>
      </c>
      <c r="L27" s="11">
        <f t="shared" si="1"/>
        <v>30</v>
      </c>
      <c r="M27" s="12"/>
      <c r="N27" s="12"/>
      <c r="O27" s="12"/>
      <c r="P27" s="12"/>
      <c r="Q27" s="13"/>
      <c r="R27" s="12">
        <f t="shared" si="2"/>
        <v>0</v>
      </c>
      <c r="S27" s="15">
        <v>0</v>
      </c>
      <c r="T27" s="15">
        <v>5</v>
      </c>
      <c r="U27" s="15">
        <v>0</v>
      </c>
      <c r="V27" s="15">
        <v>0</v>
      </c>
      <c r="W27" s="15">
        <v>0</v>
      </c>
      <c r="X27" s="15">
        <f t="shared" si="3"/>
        <v>5</v>
      </c>
      <c r="Y27" s="3" t="s">
        <v>27</v>
      </c>
      <c r="Z27" s="3" t="s">
        <v>38</v>
      </c>
      <c r="AA27" s="3" t="s">
        <v>5</v>
      </c>
    </row>
    <row r="28" spans="1:27" ht="14.65" customHeight="1" x14ac:dyDescent="0.2">
      <c r="A28" s="8" t="s">
        <v>76</v>
      </c>
      <c r="B28" s="9">
        <v>1111111125</v>
      </c>
      <c r="C28" s="9" t="s">
        <v>77</v>
      </c>
      <c r="D28" s="9" t="s">
        <v>178</v>
      </c>
      <c r="E28" s="10">
        <v>5</v>
      </c>
      <c r="F28" s="10">
        <v>4</v>
      </c>
      <c r="G28" s="10">
        <v>0</v>
      </c>
      <c r="H28" s="10">
        <v>0</v>
      </c>
      <c r="I28" s="10">
        <f t="shared" si="0"/>
        <v>9</v>
      </c>
      <c r="J28" s="11">
        <v>30</v>
      </c>
      <c r="K28" s="11">
        <v>0</v>
      </c>
      <c r="L28" s="11">
        <f t="shared" si="1"/>
        <v>30</v>
      </c>
      <c r="M28" s="12">
        <v>0</v>
      </c>
      <c r="N28" s="12">
        <v>0</v>
      </c>
      <c r="O28" s="12">
        <v>10</v>
      </c>
      <c r="P28" s="12">
        <v>0</v>
      </c>
      <c r="Q28" s="12">
        <v>0</v>
      </c>
      <c r="R28" s="12">
        <f t="shared" si="2"/>
        <v>10</v>
      </c>
      <c r="S28" s="14"/>
      <c r="T28" s="14"/>
      <c r="U28" s="14"/>
      <c r="V28" s="14"/>
      <c r="W28" s="14"/>
      <c r="X28" s="15"/>
      <c r="Y28" s="3" t="s">
        <v>32</v>
      </c>
      <c r="Z28" s="3" t="s">
        <v>16</v>
      </c>
      <c r="AA28" s="3" t="s">
        <v>17</v>
      </c>
    </row>
    <row r="29" spans="1:27" ht="13.9" customHeight="1" x14ac:dyDescent="0.2">
      <c r="A29" s="8" t="s">
        <v>12</v>
      </c>
      <c r="B29" s="9">
        <v>1111111126</v>
      </c>
      <c r="C29" s="9" t="s">
        <v>78</v>
      </c>
      <c r="D29" s="9" t="s">
        <v>178</v>
      </c>
      <c r="E29" s="10">
        <v>10</v>
      </c>
      <c r="F29" s="10">
        <v>10</v>
      </c>
      <c r="G29" s="10">
        <v>5</v>
      </c>
      <c r="H29" s="10">
        <v>3</v>
      </c>
      <c r="I29" s="10">
        <f t="shared" si="0"/>
        <v>28</v>
      </c>
      <c r="J29" s="11">
        <v>30</v>
      </c>
      <c r="K29" s="11">
        <v>10</v>
      </c>
      <c r="L29" s="11">
        <f t="shared" si="1"/>
        <v>40</v>
      </c>
      <c r="M29" s="12">
        <v>0</v>
      </c>
      <c r="N29" s="12">
        <v>0</v>
      </c>
      <c r="O29" s="12">
        <v>20</v>
      </c>
      <c r="P29" s="12">
        <v>2</v>
      </c>
      <c r="Q29" s="12">
        <v>13</v>
      </c>
      <c r="R29" s="12">
        <f t="shared" si="2"/>
        <v>35</v>
      </c>
      <c r="S29" s="14"/>
      <c r="T29" s="14"/>
      <c r="U29" s="14"/>
      <c r="V29" s="14"/>
      <c r="W29" s="14"/>
      <c r="X29" s="15"/>
      <c r="Y29" s="3" t="s">
        <v>79</v>
      </c>
      <c r="Z29" s="3" t="s">
        <v>38</v>
      </c>
      <c r="AA29" s="3" t="s">
        <v>5</v>
      </c>
    </row>
    <row r="30" spans="1:27" ht="14.65" customHeight="1" x14ac:dyDescent="0.2">
      <c r="A30" s="8" t="s">
        <v>81</v>
      </c>
      <c r="B30" s="9">
        <v>1111111127</v>
      </c>
      <c r="C30" s="9" t="s">
        <v>82</v>
      </c>
      <c r="D30" s="9" t="s">
        <v>178</v>
      </c>
      <c r="E30" s="10">
        <v>16</v>
      </c>
      <c r="F30" s="10">
        <v>2</v>
      </c>
      <c r="G30" s="10">
        <v>3</v>
      </c>
      <c r="H30" s="10">
        <v>15</v>
      </c>
      <c r="I30" s="10">
        <f t="shared" si="0"/>
        <v>36</v>
      </c>
      <c r="J30" s="11">
        <v>40</v>
      </c>
      <c r="K30" s="11">
        <v>5</v>
      </c>
      <c r="L30" s="11">
        <f t="shared" si="1"/>
        <v>45</v>
      </c>
      <c r="M30" s="12">
        <v>0</v>
      </c>
      <c r="N30" s="12">
        <v>3</v>
      </c>
      <c r="O30" s="12">
        <v>2</v>
      </c>
      <c r="P30" s="12">
        <v>5</v>
      </c>
      <c r="Q30" s="12">
        <v>20</v>
      </c>
      <c r="R30" s="12">
        <f t="shared" si="2"/>
        <v>30</v>
      </c>
      <c r="S30" s="14"/>
      <c r="T30" s="14"/>
      <c r="U30" s="14"/>
      <c r="V30" s="14"/>
      <c r="W30" s="14"/>
      <c r="X30" s="15"/>
      <c r="Y30" s="3" t="s">
        <v>70</v>
      </c>
      <c r="Z30" s="3" t="s">
        <v>48</v>
      </c>
      <c r="AA30" s="3" t="s">
        <v>5</v>
      </c>
    </row>
    <row r="31" spans="1:27" ht="14.65" customHeight="1" x14ac:dyDescent="0.2">
      <c r="A31" s="8" t="s">
        <v>83</v>
      </c>
      <c r="B31" s="9">
        <v>1111111128</v>
      </c>
      <c r="C31" s="9" t="s">
        <v>84</v>
      </c>
      <c r="D31" s="9" t="s">
        <v>178</v>
      </c>
      <c r="E31" s="10">
        <v>19</v>
      </c>
      <c r="F31" s="10">
        <v>5</v>
      </c>
      <c r="G31" s="10">
        <v>0</v>
      </c>
      <c r="H31" s="10">
        <v>25</v>
      </c>
      <c r="I31" s="10">
        <f t="shared" si="0"/>
        <v>49</v>
      </c>
      <c r="J31" s="11">
        <v>70</v>
      </c>
      <c r="K31" s="11">
        <v>25</v>
      </c>
      <c r="L31" s="11">
        <f t="shared" si="1"/>
        <v>95</v>
      </c>
      <c r="M31" s="12">
        <v>8</v>
      </c>
      <c r="N31" s="12">
        <v>3</v>
      </c>
      <c r="O31" s="12">
        <v>15</v>
      </c>
      <c r="P31" s="12">
        <v>0</v>
      </c>
      <c r="Q31" s="12">
        <v>5</v>
      </c>
      <c r="R31" s="12">
        <f t="shared" si="2"/>
        <v>31</v>
      </c>
      <c r="S31" s="14"/>
      <c r="T31" s="14"/>
      <c r="U31" s="14"/>
      <c r="V31" s="14"/>
      <c r="W31" s="14"/>
      <c r="X31" s="15"/>
      <c r="Y31" s="3" t="s">
        <v>86</v>
      </c>
      <c r="Z31" s="3" t="s">
        <v>51</v>
      </c>
      <c r="AA31" s="3" t="s">
        <v>5</v>
      </c>
    </row>
    <row r="32" spans="1:27" ht="14.65" customHeight="1" x14ac:dyDescent="0.2">
      <c r="A32" s="8" t="s">
        <v>87</v>
      </c>
      <c r="B32" s="9">
        <v>1111111129</v>
      </c>
      <c r="C32" s="9" t="s">
        <v>88</v>
      </c>
      <c r="D32" s="9" t="s">
        <v>178</v>
      </c>
      <c r="E32" s="10">
        <v>0</v>
      </c>
      <c r="F32" s="10">
        <v>0</v>
      </c>
      <c r="G32" s="10">
        <v>2</v>
      </c>
      <c r="H32" s="10">
        <v>2</v>
      </c>
      <c r="I32" s="10">
        <f t="shared" si="0"/>
        <v>4</v>
      </c>
      <c r="J32" s="11">
        <v>0</v>
      </c>
      <c r="K32" s="11">
        <v>0</v>
      </c>
      <c r="L32" s="11">
        <f t="shared" si="1"/>
        <v>0</v>
      </c>
      <c r="M32" s="12"/>
      <c r="N32" s="12"/>
      <c r="O32" s="12"/>
      <c r="P32" s="12"/>
      <c r="Q32" s="13"/>
      <c r="R32" s="12">
        <f t="shared" si="2"/>
        <v>0</v>
      </c>
      <c r="S32" s="14"/>
      <c r="T32" s="14"/>
      <c r="U32" s="14"/>
      <c r="V32" s="14"/>
      <c r="W32" s="14"/>
      <c r="X32" s="15"/>
      <c r="Y32" s="3" t="s">
        <v>14</v>
      </c>
      <c r="Z32" s="3" t="s">
        <v>16</v>
      </c>
      <c r="AA32" s="3" t="s">
        <v>17</v>
      </c>
    </row>
    <row r="33" spans="1:27" ht="13.9" customHeight="1" x14ac:dyDescent="0.2">
      <c r="A33" s="8" t="s">
        <v>27</v>
      </c>
      <c r="B33" s="9">
        <v>1111111130</v>
      </c>
      <c r="C33" s="9" t="s">
        <v>89</v>
      </c>
      <c r="D33" s="9" t="s">
        <v>178</v>
      </c>
      <c r="E33" s="10">
        <v>3</v>
      </c>
      <c r="F33" s="10">
        <v>3</v>
      </c>
      <c r="G33" s="10">
        <v>0</v>
      </c>
      <c r="H33" s="10">
        <v>0</v>
      </c>
      <c r="I33" s="10">
        <f t="shared" si="0"/>
        <v>6</v>
      </c>
      <c r="J33" s="11">
        <v>0</v>
      </c>
      <c r="K33" s="11">
        <v>0</v>
      </c>
      <c r="L33" s="11">
        <f t="shared" si="1"/>
        <v>0</v>
      </c>
      <c r="M33" s="12"/>
      <c r="N33" s="12"/>
      <c r="O33" s="12"/>
      <c r="P33" s="12"/>
      <c r="Q33" s="13"/>
      <c r="R33" s="12">
        <f t="shared" si="2"/>
        <v>0</v>
      </c>
      <c r="S33" s="14"/>
      <c r="T33" s="14"/>
      <c r="U33" s="14"/>
      <c r="V33" s="14"/>
      <c r="W33" s="14"/>
      <c r="X33" s="15"/>
      <c r="Y33" s="3" t="s">
        <v>22</v>
      </c>
      <c r="Z33" s="3" t="s">
        <v>16</v>
      </c>
      <c r="AA33" s="3" t="s">
        <v>17</v>
      </c>
    </row>
    <row r="34" spans="1:27" ht="14.65" customHeight="1" x14ac:dyDescent="0.2">
      <c r="A34" s="8" t="s">
        <v>85</v>
      </c>
      <c r="B34" s="9">
        <v>1111111131</v>
      </c>
      <c r="C34" s="9" t="s">
        <v>90</v>
      </c>
      <c r="D34" s="9" t="s">
        <v>178</v>
      </c>
      <c r="E34" s="10">
        <v>23</v>
      </c>
      <c r="F34" s="10">
        <v>3</v>
      </c>
      <c r="G34" s="10">
        <v>5</v>
      </c>
      <c r="H34" s="10">
        <v>5</v>
      </c>
      <c r="I34" s="10">
        <f t="shared" si="0"/>
        <v>36</v>
      </c>
      <c r="J34" s="11">
        <v>60</v>
      </c>
      <c r="K34" s="11">
        <v>15</v>
      </c>
      <c r="L34" s="11">
        <f t="shared" si="1"/>
        <v>75</v>
      </c>
      <c r="M34" s="12">
        <v>5</v>
      </c>
      <c r="N34" s="12">
        <v>5</v>
      </c>
      <c r="O34" s="12">
        <v>15</v>
      </c>
      <c r="P34" s="12">
        <v>10</v>
      </c>
      <c r="Q34" s="12">
        <v>7</v>
      </c>
      <c r="R34" s="12">
        <f t="shared" si="2"/>
        <v>42</v>
      </c>
      <c r="S34" s="14"/>
      <c r="T34" s="14"/>
      <c r="U34" s="14"/>
      <c r="V34" s="14"/>
      <c r="W34" s="14"/>
      <c r="X34" s="15"/>
      <c r="Y34" s="3" t="s">
        <v>65</v>
      </c>
      <c r="Z34" s="3" t="s">
        <v>51</v>
      </c>
      <c r="AA34" s="3" t="s">
        <v>5</v>
      </c>
    </row>
    <row r="35" spans="1:27" ht="14.65" customHeight="1" x14ac:dyDescent="0.2">
      <c r="A35" s="8" t="s">
        <v>36</v>
      </c>
      <c r="B35" s="9">
        <v>1111111132</v>
      </c>
      <c r="C35" s="9" t="s">
        <v>92</v>
      </c>
      <c r="D35" s="9" t="s">
        <v>178</v>
      </c>
      <c r="E35" s="10">
        <v>16</v>
      </c>
      <c r="F35" s="10">
        <v>5</v>
      </c>
      <c r="G35" s="10">
        <v>2</v>
      </c>
      <c r="H35" s="10">
        <v>0</v>
      </c>
      <c r="I35" s="10">
        <f t="shared" si="0"/>
        <v>23</v>
      </c>
      <c r="J35" s="11">
        <v>10</v>
      </c>
      <c r="K35" s="11">
        <v>0</v>
      </c>
      <c r="L35" s="11">
        <f t="shared" si="1"/>
        <v>10</v>
      </c>
      <c r="M35" s="12"/>
      <c r="N35" s="12"/>
      <c r="O35" s="12"/>
      <c r="P35" s="12"/>
      <c r="Q35" s="13"/>
      <c r="R35" s="12">
        <f t="shared" si="2"/>
        <v>0</v>
      </c>
      <c r="S35" s="15">
        <v>0</v>
      </c>
      <c r="T35" s="15">
        <v>0</v>
      </c>
      <c r="U35" s="15">
        <v>5</v>
      </c>
      <c r="V35" s="15">
        <v>0</v>
      </c>
      <c r="W35" s="15">
        <v>3</v>
      </c>
      <c r="X35" s="15">
        <f t="shared" si="3"/>
        <v>8</v>
      </c>
      <c r="Y35" s="3" t="s">
        <v>68</v>
      </c>
      <c r="Z35" s="3" t="s">
        <v>16</v>
      </c>
      <c r="AA35" s="3" t="s">
        <v>17</v>
      </c>
    </row>
    <row r="36" spans="1:27" ht="13.9" customHeight="1" x14ac:dyDescent="0.2">
      <c r="A36" s="8" t="s">
        <v>37</v>
      </c>
      <c r="B36" s="9">
        <v>1111111133</v>
      </c>
      <c r="C36" s="9" t="s">
        <v>93</v>
      </c>
      <c r="D36" s="9" t="s">
        <v>178</v>
      </c>
      <c r="E36" s="10">
        <v>22</v>
      </c>
      <c r="F36" s="10">
        <v>13</v>
      </c>
      <c r="G36" s="10">
        <v>16</v>
      </c>
      <c r="H36" s="10">
        <v>25</v>
      </c>
      <c r="I36" s="10">
        <f t="shared" si="0"/>
        <v>76</v>
      </c>
      <c r="J36" s="11">
        <v>20</v>
      </c>
      <c r="K36" s="11">
        <v>10</v>
      </c>
      <c r="L36" s="11">
        <f t="shared" si="1"/>
        <v>30</v>
      </c>
      <c r="M36" s="12">
        <v>10</v>
      </c>
      <c r="N36" s="12">
        <v>20</v>
      </c>
      <c r="O36" s="12">
        <v>25</v>
      </c>
      <c r="P36" s="12">
        <v>8</v>
      </c>
      <c r="Q36" s="12">
        <v>8</v>
      </c>
      <c r="R36" s="12">
        <f t="shared" si="2"/>
        <v>71</v>
      </c>
      <c r="S36" s="14"/>
      <c r="T36" s="14"/>
      <c r="U36" s="14"/>
      <c r="V36" s="14"/>
      <c r="W36" s="14"/>
      <c r="X36" s="15"/>
      <c r="Y36" s="3" t="s">
        <v>94</v>
      </c>
      <c r="Z36" s="3" t="s">
        <v>9</v>
      </c>
      <c r="AA36" s="3" t="s">
        <v>5</v>
      </c>
    </row>
    <row r="37" spans="1:27" ht="14.65" customHeight="1" x14ac:dyDescent="0.2">
      <c r="A37" s="8" t="s">
        <v>95</v>
      </c>
      <c r="B37" s="9">
        <v>1111111134</v>
      </c>
      <c r="C37" s="9" t="s">
        <v>96</v>
      </c>
      <c r="D37" s="9" t="s">
        <v>178</v>
      </c>
      <c r="E37" s="10"/>
      <c r="F37" s="10"/>
      <c r="G37" s="10"/>
      <c r="H37" s="10"/>
      <c r="I37" s="10">
        <f t="shared" si="0"/>
        <v>0</v>
      </c>
      <c r="J37" s="11">
        <v>0</v>
      </c>
      <c r="K37" s="11">
        <v>0</v>
      </c>
      <c r="L37" s="11">
        <f t="shared" si="1"/>
        <v>0</v>
      </c>
      <c r="M37" s="12"/>
      <c r="N37" s="13"/>
      <c r="O37" s="13"/>
      <c r="P37" s="13"/>
      <c r="Q37" s="13"/>
      <c r="R37" s="12">
        <f t="shared" si="2"/>
        <v>0</v>
      </c>
      <c r="S37" s="14"/>
      <c r="T37" s="14"/>
      <c r="U37" s="14"/>
      <c r="V37" s="14"/>
      <c r="W37" s="14"/>
      <c r="X37" s="15"/>
      <c r="Y37" s="3" t="s">
        <v>97</v>
      </c>
      <c r="Z37" s="3" t="s">
        <v>16</v>
      </c>
      <c r="AA37" s="3" t="s">
        <v>17</v>
      </c>
    </row>
    <row r="38" spans="1:27" ht="14.65" customHeight="1" x14ac:dyDescent="0.2">
      <c r="A38" s="8" t="s">
        <v>80</v>
      </c>
      <c r="B38" s="9">
        <v>1111111135</v>
      </c>
      <c r="C38" s="9" t="s">
        <v>98</v>
      </c>
      <c r="D38" s="9" t="s">
        <v>178</v>
      </c>
      <c r="E38" s="10">
        <v>18</v>
      </c>
      <c r="F38" s="10">
        <v>6</v>
      </c>
      <c r="G38" s="10">
        <v>13</v>
      </c>
      <c r="H38" s="10">
        <v>6</v>
      </c>
      <c r="I38" s="10">
        <f t="shared" si="0"/>
        <v>43</v>
      </c>
      <c r="J38" s="11">
        <v>40</v>
      </c>
      <c r="K38" s="11">
        <v>10</v>
      </c>
      <c r="L38" s="11">
        <f t="shared" si="1"/>
        <v>50</v>
      </c>
      <c r="M38" s="12">
        <v>10</v>
      </c>
      <c r="N38" s="12">
        <v>4</v>
      </c>
      <c r="O38" s="12">
        <v>0</v>
      </c>
      <c r="P38" s="12">
        <v>0</v>
      </c>
      <c r="Q38" s="12">
        <v>25</v>
      </c>
      <c r="R38" s="12">
        <f t="shared" si="2"/>
        <v>39</v>
      </c>
      <c r="S38" s="14"/>
      <c r="T38" s="14"/>
      <c r="U38" s="14"/>
      <c r="V38" s="14"/>
      <c r="W38" s="14"/>
      <c r="X38" s="15"/>
      <c r="Y38" s="3" t="s">
        <v>75</v>
      </c>
      <c r="Z38" s="3" t="s">
        <v>51</v>
      </c>
      <c r="AA38" s="3" t="s">
        <v>5</v>
      </c>
    </row>
    <row r="39" spans="1:27" ht="13.9" customHeight="1" x14ac:dyDescent="0.2">
      <c r="A39" s="8" t="s">
        <v>79</v>
      </c>
      <c r="B39" s="9">
        <v>1111111136</v>
      </c>
      <c r="C39" s="9" t="s">
        <v>100</v>
      </c>
      <c r="D39" s="9" t="s">
        <v>178</v>
      </c>
      <c r="E39" s="10"/>
      <c r="F39" s="10"/>
      <c r="G39" s="10"/>
      <c r="H39" s="10"/>
      <c r="I39" s="10">
        <f t="shared" si="0"/>
        <v>0</v>
      </c>
      <c r="J39" s="11">
        <v>20</v>
      </c>
      <c r="K39" s="11">
        <v>0</v>
      </c>
      <c r="L39" s="11">
        <f t="shared" si="1"/>
        <v>20</v>
      </c>
      <c r="M39" s="12"/>
      <c r="N39" s="12"/>
      <c r="O39" s="12"/>
      <c r="P39" s="12"/>
      <c r="Q39" s="13"/>
      <c r="R39" s="12">
        <f t="shared" si="2"/>
        <v>0</v>
      </c>
      <c r="S39" s="15">
        <v>1</v>
      </c>
      <c r="T39" s="15">
        <v>0</v>
      </c>
      <c r="U39" s="15">
        <v>0</v>
      </c>
      <c r="V39" s="15">
        <v>0</v>
      </c>
      <c r="W39" s="15">
        <v>0</v>
      </c>
      <c r="X39" s="15">
        <f t="shared" si="3"/>
        <v>1</v>
      </c>
      <c r="Y39" s="3" t="s">
        <v>32</v>
      </c>
      <c r="Z39" s="3" t="s">
        <v>16</v>
      </c>
      <c r="AA39" s="3" t="s">
        <v>17</v>
      </c>
    </row>
    <row r="40" spans="1:27" ht="14.65" customHeight="1" x14ac:dyDescent="0.2">
      <c r="A40" s="8" t="s">
        <v>101</v>
      </c>
      <c r="B40" s="9">
        <v>1111111137</v>
      </c>
      <c r="C40" s="9" t="s">
        <v>102</v>
      </c>
      <c r="D40" s="9" t="s">
        <v>178</v>
      </c>
      <c r="E40" s="10">
        <v>22</v>
      </c>
      <c r="F40" s="10">
        <v>3</v>
      </c>
      <c r="G40" s="10">
        <v>5</v>
      </c>
      <c r="H40" s="10">
        <v>3</v>
      </c>
      <c r="I40" s="10">
        <f t="shared" si="0"/>
        <v>33</v>
      </c>
      <c r="J40" s="11">
        <v>40</v>
      </c>
      <c r="K40" s="11">
        <v>10</v>
      </c>
      <c r="L40" s="11">
        <f t="shared" si="1"/>
        <v>50</v>
      </c>
      <c r="M40" s="12">
        <v>0</v>
      </c>
      <c r="N40" s="12">
        <v>0</v>
      </c>
      <c r="O40" s="12">
        <v>0</v>
      </c>
      <c r="P40" s="12">
        <v>0</v>
      </c>
      <c r="Q40" s="12">
        <v>10</v>
      </c>
      <c r="R40" s="12">
        <f t="shared" si="2"/>
        <v>10</v>
      </c>
      <c r="S40" s="15">
        <v>0</v>
      </c>
      <c r="T40" s="15">
        <v>10</v>
      </c>
      <c r="U40" s="15">
        <v>5</v>
      </c>
      <c r="V40" s="15">
        <v>0</v>
      </c>
      <c r="W40" s="15">
        <v>7</v>
      </c>
      <c r="X40" s="15">
        <f t="shared" si="3"/>
        <v>22</v>
      </c>
      <c r="Y40" s="3" t="s">
        <v>80</v>
      </c>
      <c r="Z40" s="3" t="s">
        <v>38</v>
      </c>
      <c r="AA40" s="3" t="s">
        <v>5</v>
      </c>
    </row>
    <row r="41" spans="1:27" ht="14.65" customHeight="1" x14ac:dyDescent="0.2">
      <c r="A41" s="8" t="s">
        <v>47</v>
      </c>
      <c r="B41" s="9">
        <v>1111111138</v>
      </c>
      <c r="C41" s="9" t="s">
        <v>103</v>
      </c>
      <c r="D41" s="9" t="s">
        <v>178</v>
      </c>
      <c r="E41" s="10">
        <v>25</v>
      </c>
      <c r="F41" s="10">
        <v>3</v>
      </c>
      <c r="G41" s="10">
        <v>3</v>
      </c>
      <c r="H41" s="10">
        <v>25</v>
      </c>
      <c r="I41" s="10">
        <f t="shared" si="0"/>
        <v>56</v>
      </c>
      <c r="J41" s="11">
        <v>35</v>
      </c>
      <c r="K41" s="11">
        <v>5</v>
      </c>
      <c r="L41" s="11">
        <f t="shared" si="1"/>
        <v>40</v>
      </c>
      <c r="M41" s="12">
        <v>0</v>
      </c>
      <c r="N41" s="12">
        <v>15</v>
      </c>
      <c r="O41" s="12">
        <v>25</v>
      </c>
      <c r="P41" s="12">
        <v>0</v>
      </c>
      <c r="Q41" s="12">
        <v>0</v>
      </c>
      <c r="R41" s="12">
        <f t="shared" si="2"/>
        <v>40</v>
      </c>
      <c r="S41" s="14"/>
      <c r="T41" s="14"/>
      <c r="U41" s="14"/>
      <c r="V41" s="14"/>
      <c r="W41" s="14"/>
      <c r="X41" s="15"/>
      <c r="Y41" s="3" t="s">
        <v>42</v>
      </c>
      <c r="Z41" s="3" t="s">
        <v>43</v>
      </c>
      <c r="AA41" s="3" t="s">
        <v>5</v>
      </c>
    </row>
    <row r="42" spans="1:27" ht="13.9" customHeight="1" x14ac:dyDescent="0.2">
      <c r="A42" s="8" t="s">
        <v>99</v>
      </c>
      <c r="B42" s="9">
        <v>1111111139</v>
      </c>
      <c r="C42" s="9" t="s">
        <v>104</v>
      </c>
      <c r="D42" s="9" t="s">
        <v>178</v>
      </c>
      <c r="E42" s="10">
        <v>19</v>
      </c>
      <c r="F42" s="10">
        <v>7</v>
      </c>
      <c r="G42" s="10">
        <v>0</v>
      </c>
      <c r="H42" s="10">
        <v>0</v>
      </c>
      <c r="I42" s="10">
        <f t="shared" si="0"/>
        <v>26</v>
      </c>
      <c r="J42" s="11">
        <v>35</v>
      </c>
      <c r="K42" s="11">
        <v>5</v>
      </c>
      <c r="L42" s="11">
        <f t="shared" si="1"/>
        <v>40</v>
      </c>
      <c r="M42" s="12">
        <v>15</v>
      </c>
      <c r="N42" s="12">
        <v>5</v>
      </c>
      <c r="O42" s="12">
        <v>18</v>
      </c>
      <c r="P42" s="12">
        <v>5</v>
      </c>
      <c r="Q42" s="12">
        <v>15</v>
      </c>
      <c r="R42" s="12">
        <f t="shared" si="2"/>
        <v>58</v>
      </c>
      <c r="S42" s="14"/>
      <c r="T42" s="14"/>
      <c r="U42" s="14"/>
      <c r="V42" s="14"/>
      <c r="W42" s="14"/>
      <c r="X42" s="15"/>
      <c r="Y42" s="3" t="s">
        <v>50</v>
      </c>
      <c r="Z42" s="3" t="s">
        <v>51</v>
      </c>
      <c r="AA42" s="3" t="s">
        <v>5</v>
      </c>
    </row>
    <row r="43" spans="1:27" ht="14.65" customHeight="1" x14ac:dyDescent="0.2">
      <c r="A43" s="8" t="s">
        <v>70</v>
      </c>
      <c r="B43" s="9">
        <v>1111111140</v>
      </c>
      <c r="C43" s="9" t="s">
        <v>106</v>
      </c>
      <c r="D43" s="9" t="s">
        <v>178</v>
      </c>
      <c r="E43" s="10">
        <v>6</v>
      </c>
      <c r="F43" s="10">
        <v>0</v>
      </c>
      <c r="G43" s="10">
        <v>5</v>
      </c>
      <c r="H43" s="10">
        <v>25</v>
      </c>
      <c r="I43" s="10">
        <f t="shared" si="0"/>
        <v>36</v>
      </c>
      <c r="J43" s="11">
        <v>0</v>
      </c>
      <c r="K43" s="11">
        <v>0</v>
      </c>
      <c r="L43" s="11">
        <f t="shared" si="1"/>
        <v>0</v>
      </c>
      <c r="M43" s="12">
        <v>3</v>
      </c>
      <c r="N43" s="12">
        <v>5</v>
      </c>
      <c r="O43" s="12">
        <v>10</v>
      </c>
      <c r="P43" s="12">
        <v>0</v>
      </c>
      <c r="Q43" s="12">
        <v>2</v>
      </c>
      <c r="R43" s="12">
        <f t="shared" si="2"/>
        <v>20</v>
      </c>
      <c r="S43" s="14"/>
      <c r="T43" s="14"/>
      <c r="U43" s="14"/>
      <c r="V43" s="14"/>
      <c r="W43" s="14"/>
      <c r="X43" s="15"/>
      <c r="Y43" s="3" t="s">
        <v>37</v>
      </c>
      <c r="Z43" s="3" t="s">
        <v>38</v>
      </c>
      <c r="AA43" s="3" t="s">
        <v>5</v>
      </c>
    </row>
    <row r="44" spans="1:27" ht="14.65" customHeight="1" x14ac:dyDescent="0.2">
      <c r="A44" s="8" t="s">
        <v>107</v>
      </c>
      <c r="B44" s="9">
        <v>1111111141</v>
      </c>
      <c r="C44" s="9" t="s">
        <v>108</v>
      </c>
      <c r="D44" s="9" t="s">
        <v>178</v>
      </c>
      <c r="E44" s="10">
        <v>16</v>
      </c>
      <c r="F44" s="10">
        <v>8</v>
      </c>
      <c r="G44" s="10">
        <v>2</v>
      </c>
      <c r="H44" s="10">
        <v>5</v>
      </c>
      <c r="I44" s="10">
        <f t="shared" si="0"/>
        <v>31</v>
      </c>
      <c r="J44" s="11">
        <v>35</v>
      </c>
      <c r="K44" s="11">
        <v>5</v>
      </c>
      <c r="L44" s="11">
        <f t="shared" si="1"/>
        <v>40</v>
      </c>
      <c r="M44" s="12">
        <v>5</v>
      </c>
      <c r="N44" s="12">
        <v>0</v>
      </c>
      <c r="O44" s="12">
        <v>15</v>
      </c>
      <c r="P44" s="12">
        <v>0</v>
      </c>
      <c r="Q44" s="12">
        <v>30</v>
      </c>
      <c r="R44" s="12">
        <f t="shared" si="2"/>
        <v>50</v>
      </c>
      <c r="S44" s="14"/>
      <c r="T44" s="14"/>
      <c r="U44" s="14"/>
      <c r="V44" s="14"/>
      <c r="W44" s="14"/>
      <c r="X44" s="15"/>
      <c r="Y44" s="3" t="s">
        <v>62</v>
      </c>
      <c r="Z44" s="3" t="s">
        <v>48</v>
      </c>
      <c r="AA44" s="3" t="s">
        <v>5</v>
      </c>
    </row>
    <row r="45" spans="1:27" ht="13.9" customHeight="1" x14ac:dyDescent="0.2">
      <c r="A45" s="8" t="s">
        <v>91</v>
      </c>
      <c r="B45" s="9">
        <v>1111111142</v>
      </c>
      <c r="C45" s="9" t="s">
        <v>110</v>
      </c>
      <c r="D45" s="9" t="s">
        <v>178</v>
      </c>
      <c r="E45" s="10">
        <v>5</v>
      </c>
      <c r="F45" s="10">
        <v>3</v>
      </c>
      <c r="G45" s="10">
        <v>0</v>
      </c>
      <c r="H45" s="10">
        <v>0</v>
      </c>
      <c r="I45" s="10">
        <f t="shared" si="0"/>
        <v>8</v>
      </c>
      <c r="J45" s="11">
        <v>0</v>
      </c>
      <c r="K45" s="11">
        <v>0</v>
      </c>
      <c r="L45" s="11">
        <f t="shared" si="1"/>
        <v>0</v>
      </c>
      <c r="M45" s="12"/>
      <c r="N45" s="12"/>
      <c r="O45" s="12"/>
      <c r="P45" s="12"/>
      <c r="Q45" s="13"/>
      <c r="R45" s="12">
        <f t="shared" si="2"/>
        <v>0</v>
      </c>
      <c r="S45" s="14"/>
      <c r="T45" s="14"/>
      <c r="U45" s="14"/>
      <c r="V45" s="14"/>
      <c r="W45" s="14"/>
      <c r="X45" s="15"/>
      <c r="Y45" s="3" t="s">
        <v>30</v>
      </c>
      <c r="Z45" s="3" t="s">
        <v>16</v>
      </c>
      <c r="AA45" s="3" t="s">
        <v>17</v>
      </c>
    </row>
    <row r="46" spans="1:27" ht="14.65" customHeight="1" x14ac:dyDescent="0.2">
      <c r="A46" s="8" t="s">
        <v>62</v>
      </c>
      <c r="B46" s="9">
        <v>1111111143</v>
      </c>
      <c r="C46" s="9" t="s">
        <v>111</v>
      </c>
      <c r="D46" s="9" t="s">
        <v>178</v>
      </c>
      <c r="E46" s="10">
        <v>10</v>
      </c>
      <c r="F46" s="10">
        <v>3</v>
      </c>
      <c r="G46" s="10">
        <v>4</v>
      </c>
      <c r="H46" s="10">
        <v>0</v>
      </c>
      <c r="I46" s="10">
        <f t="shared" si="0"/>
        <v>17</v>
      </c>
      <c r="J46" s="11">
        <v>70</v>
      </c>
      <c r="K46" s="11">
        <v>10</v>
      </c>
      <c r="L46" s="11">
        <f t="shared" si="1"/>
        <v>80</v>
      </c>
      <c r="M46" s="12">
        <v>5</v>
      </c>
      <c r="N46" s="12">
        <v>5</v>
      </c>
      <c r="O46" s="12">
        <v>20</v>
      </c>
      <c r="P46" s="12">
        <v>5</v>
      </c>
      <c r="Q46" s="12">
        <v>18</v>
      </c>
      <c r="R46" s="12">
        <f t="shared" si="2"/>
        <v>53</v>
      </c>
      <c r="S46" s="14"/>
      <c r="T46" s="14"/>
      <c r="U46" s="14"/>
      <c r="V46" s="14"/>
      <c r="W46" s="14"/>
      <c r="X46" s="15"/>
      <c r="Y46" s="3" t="s">
        <v>99</v>
      </c>
      <c r="Z46" s="3" t="s">
        <v>48</v>
      </c>
      <c r="AA46" s="3" t="s">
        <v>5</v>
      </c>
    </row>
    <row r="47" spans="1:27" ht="14.65" customHeight="1" x14ac:dyDescent="0.2">
      <c r="A47" s="8" t="s">
        <v>112</v>
      </c>
      <c r="B47" s="9">
        <v>1111111144</v>
      </c>
      <c r="C47" s="9" t="s">
        <v>113</v>
      </c>
      <c r="D47" s="9" t="s">
        <v>178</v>
      </c>
      <c r="E47" s="10">
        <v>16</v>
      </c>
      <c r="F47" s="10">
        <v>3</v>
      </c>
      <c r="G47" s="10">
        <v>3</v>
      </c>
      <c r="H47" s="10">
        <v>5</v>
      </c>
      <c r="I47" s="10">
        <f t="shared" si="0"/>
        <v>27</v>
      </c>
      <c r="J47" s="11">
        <v>40</v>
      </c>
      <c r="K47" s="11">
        <v>5</v>
      </c>
      <c r="L47" s="11">
        <f t="shared" si="1"/>
        <v>45</v>
      </c>
      <c r="M47" s="12">
        <v>15</v>
      </c>
      <c r="N47" s="12">
        <v>8</v>
      </c>
      <c r="O47" s="12">
        <v>18</v>
      </c>
      <c r="P47" s="12">
        <v>0</v>
      </c>
      <c r="Q47" s="12">
        <v>7</v>
      </c>
      <c r="R47" s="12">
        <f t="shared" si="2"/>
        <v>48</v>
      </c>
      <c r="S47" s="14"/>
      <c r="T47" s="14"/>
      <c r="U47" s="14"/>
      <c r="V47" s="14"/>
      <c r="W47" s="14"/>
      <c r="X47" s="15"/>
      <c r="Y47" s="3" t="s">
        <v>107</v>
      </c>
      <c r="Z47" s="3" t="s">
        <v>48</v>
      </c>
      <c r="AA47" s="3" t="s">
        <v>5</v>
      </c>
    </row>
    <row r="48" spans="1:27" ht="14.65" customHeight="1" x14ac:dyDescent="0.2">
      <c r="A48" s="8" t="s">
        <v>50</v>
      </c>
      <c r="B48" s="9">
        <v>1111111145</v>
      </c>
      <c r="C48" s="9" t="s">
        <v>115</v>
      </c>
      <c r="D48" s="9" t="s">
        <v>178</v>
      </c>
      <c r="E48" s="10">
        <v>12</v>
      </c>
      <c r="F48" s="10">
        <v>0</v>
      </c>
      <c r="G48" s="10">
        <v>3</v>
      </c>
      <c r="H48" s="10">
        <v>0</v>
      </c>
      <c r="I48" s="10">
        <f t="shared" si="0"/>
        <v>15</v>
      </c>
      <c r="J48" s="11">
        <v>60</v>
      </c>
      <c r="K48" s="11">
        <v>10</v>
      </c>
      <c r="L48" s="11">
        <f t="shared" si="1"/>
        <v>70</v>
      </c>
      <c r="M48" s="12">
        <v>0</v>
      </c>
      <c r="N48" s="12">
        <v>4</v>
      </c>
      <c r="O48" s="12">
        <v>10</v>
      </c>
      <c r="P48" s="12">
        <v>3</v>
      </c>
      <c r="Q48" s="12">
        <v>8</v>
      </c>
      <c r="R48" s="12">
        <f t="shared" si="2"/>
        <v>25</v>
      </c>
      <c r="S48" s="14"/>
      <c r="T48" s="14"/>
      <c r="U48" s="14"/>
      <c r="V48" s="14"/>
      <c r="W48" s="14"/>
      <c r="X48" s="15"/>
      <c r="Y48" s="3" t="s">
        <v>27</v>
      </c>
      <c r="Z48" s="3" t="s">
        <v>38</v>
      </c>
      <c r="AA48" s="3" t="s">
        <v>5</v>
      </c>
    </row>
    <row r="49" spans="1:27" ht="13.9" customHeight="1" x14ac:dyDescent="0.2">
      <c r="A49" s="8" t="s">
        <v>65</v>
      </c>
      <c r="B49" s="9">
        <v>1111111146</v>
      </c>
      <c r="C49" s="9" t="s">
        <v>116</v>
      </c>
      <c r="D49" s="9" t="s">
        <v>178</v>
      </c>
      <c r="E49" s="10">
        <v>3</v>
      </c>
      <c r="F49" s="10">
        <v>3</v>
      </c>
      <c r="G49" s="10">
        <v>0</v>
      </c>
      <c r="H49" s="10">
        <v>0</v>
      </c>
      <c r="I49" s="10">
        <f t="shared" si="0"/>
        <v>6</v>
      </c>
      <c r="J49" s="11">
        <v>25</v>
      </c>
      <c r="K49" s="11">
        <v>0</v>
      </c>
      <c r="L49" s="11">
        <f t="shared" si="1"/>
        <v>25</v>
      </c>
      <c r="M49" s="12">
        <v>0</v>
      </c>
      <c r="N49" s="12">
        <v>15</v>
      </c>
      <c r="O49" s="12">
        <v>15</v>
      </c>
      <c r="P49" s="12">
        <v>12</v>
      </c>
      <c r="Q49" s="12">
        <v>10</v>
      </c>
      <c r="R49" s="12">
        <f t="shared" si="2"/>
        <v>52</v>
      </c>
      <c r="S49" s="14"/>
      <c r="T49" s="14"/>
      <c r="U49" s="14"/>
      <c r="V49" s="14"/>
      <c r="W49" s="14"/>
      <c r="X49" s="15"/>
      <c r="Y49" s="3" t="s">
        <v>27</v>
      </c>
      <c r="Z49" s="3" t="s">
        <v>38</v>
      </c>
      <c r="AA49" s="3" t="s">
        <v>5</v>
      </c>
    </row>
    <row r="50" spans="1:27" ht="14.65" customHeight="1" x14ac:dyDescent="0.2">
      <c r="A50" s="8" t="s">
        <v>75</v>
      </c>
      <c r="B50" s="9">
        <v>1111111147</v>
      </c>
      <c r="C50" s="9" t="s">
        <v>117</v>
      </c>
      <c r="D50" s="9" t="s">
        <v>178</v>
      </c>
      <c r="E50" s="10">
        <v>16</v>
      </c>
      <c r="F50" s="10">
        <v>0</v>
      </c>
      <c r="G50" s="10">
        <v>3</v>
      </c>
      <c r="H50" s="10">
        <v>25</v>
      </c>
      <c r="I50" s="10">
        <f t="shared" si="0"/>
        <v>44</v>
      </c>
      <c r="J50" s="11">
        <v>50</v>
      </c>
      <c r="K50" s="11">
        <v>5</v>
      </c>
      <c r="L50" s="11">
        <f t="shared" si="1"/>
        <v>55</v>
      </c>
      <c r="M50" s="12">
        <v>10</v>
      </c>
      <c r="N50" s="12">
        <v>15</v>
      </c>
      <c r="O50" s="12">
        <v>15</v>
      </c>
      <c r="P50" s="12">
        <v>5</v>
      </c>
      <c r="Q50" s="12">
        <v>15</v>
      </c>
      <c r="R50" s="12">
        <f t="shared" si="2"/>
        <v>60</v>
      </c>
      <c r="S50" s="14"/>
      <c r="T50" s="14"/>
      <c r="U50" s="14"/>
      <c r="V50" s="14"/>
      <c r="W50" s="14"/>
      <c r="X50" s="15"/>
      <c r="Y50" s="3" t="s">
        <v>119</v>
      </c>
      <c r="Z50" s="3" t="s">
        <v>43</v>
      </c>
      <c r="AA50" s="3" t="s">
        <v>5</v>
      </c>
    </row>
    <row r="51" spans="1:27" ht="14.65" customHeight="1" x14ac:dyDescent="0.2">
      <c r="A51" s="8" t="s">
        <v>114</v>
      </c>
      <c r="B51" s="9">
        <v>1111111148</v>
      </c>
      <c r="C51" s="9" t="s">
        <v>120</v>
      </c>
      <c r="D51" s="9" t="s">
        <v>178</v>
      </c>
      <c r="E51" s="10">
        <v>25</v>
      </c>
      <c r="F51" s="10">
        <v>13</v>
      </c>
      <c r="G51" s="10">
        <v>21</v>
      </c>
      <c r="H51" s="10">
        <v>25</v>
      </c>
      <c r="I51" s="10">
        <f t="shared" si="0"/>
        <v>84</v>
      </c>
      <c r="J51" s="11">
        <v>70</v>
      </c>
      <c r="K51" s="11">
        <v>20</v>
      </c>
      <c r="L51" s="11">
        <f t="shared" si="1"/>
        <v>90</v>
      </c>
      <c r="M51" s="12">
        <v>15</v>
      </c>
      <c r="N51" s="12">
        <v>20</v>
      </c>
      <c r="O51" s="12">
        <v>25</v>
      </c>
      <c r="P51" s="12">
        <v>10</v>
      </c>
      <c r="Q51" s="12">
        <v>30</v>
      </c>
      <c r="R51" s="12">
        <f t="shared" si="2"/>
        <v>100</v>
      </c>
      <c r="S51" s="14"/>
      <c r="T51" s="14"/>
      <c r="U51" s="14"/>
      <c r="V51" s="14"/>
      <c r="W51" s="14"/>
      <c r="X51" s="15"/>
      <c r="Y51" s="3" t="s">
        <v>121</v>
      </c>
      <c r="Z51" s="3" t="s">
        <v>4</v>
      </c>
      <c r="AA51" s="3" t="s">
        <v>5</v>
      </c>
    </row>
    <row r="52" spans="1:27" ht="13.9" customHeight="1" x14ac:dyDescent="0.2">
      <c r="A52" s="8" t="s">
        <v>46</v>
      </c>
      <c r="B52" s="9">
        <v>1111111149</v>
      </c>
      <c r="C52" s="9" t="s">
        <v>122</v>
      </c>
      <c r="D52" s="9" t="s">
        <v>178</v>
      </c>
      <c r="E52" s="10">
        <v>6</v>
      </c>
      <c r="F52" s="10">
        <v>2</v>
      </c>
      <c r="G52" s="10">
        <v>0</v>
      </c>
      <c r="H52" s="10">
        <v>0</v>
      </c>
      <c r="I52" s="10">
        <f t="shared" si="0"/>
        <v>8</v>
      </c>
      <c r="J52" s="11">
        <v>5</v>
      </c>
      <c r="K52" s="11">
        <v>0</v>
      </c>
      <c r="L52" s="11">
        <f t="shared" si="1"/>
        <v>5</v>
      </c>
      <c r="M52" s="12">
        <v>0</v>
      </c>
      <c r="N52" s="12">
        <v>0</v>
      </c>
      <c r="O52" s="12">
        <v>0</v>
      </c>
      <c r="P52" s="12">
        <v>5</v>
      </c>
      <c r="Q52" s="12">
        <v>0</v>
      </c>
      <c r="R52" s="12">
        <f t="shared" si="2"/>
        <v>5</v>
      </c>
      <c r="S52" s="14"/>
      <c r="T52" s="14"/>
      <c r="U52" s="14"/>
      <c r="V52" s="14"/>
      <c r="W52" s="14"/>
      <c r="X52" s="15"/>
      <c r="Y52" s="3" t="s">
        <v>26</v>
      </c>
      <c r="Z52" s="3" t="s">
        <v>16</v>
      </c>
      <c r="AA52" s="3" t="s">
        <v>17</v>
      </c>
    </row>
    <row r="53" spans="1:27" ht="14.65" customHeight="1" x14ac:dyDescent="0.2">
      <c r="A53" s="8" t="s">
        <v>109</v>
      </c>
      <c r="B53" s="9">
        <v>1111111150</v>
      </c>
      <c r="C53" s="9" t="s">
        <v>123</v>
      </c>
      <c r="D53" s="9" t="s">
        <v>178</v>
      </c>
      <c r="E53" s="10">
        <v>11</v>
      </c>
      <c r="F53" s="10">
        <v>5</v>
      </c>
      <c r="G53" s="10">
        <v>5</v>
      </c>
      <c r="H53" s="10">
        <v>0</v>
      </c>
      <c r="I53" s="10">
        <f t="shared" si="0"/>
        <v>21</v>
      </c>
      <c r="J53" s="11">
        <v>5</v>
      </c>
      <c r="K53" s="11">
        <v>0</v>
      </c>
      <c r="L53" s="11">
        <f t="shared" si="1"/>
        <v>5</v>
      </c>
      <c r="M53" s="12">
        <v>10</v>
      </c>
      <c r="N53" s="12">
        <v>10</v>
      </c>
      <c r="O53" s="12">
        <v>10</v>
      </c>
      <c r="P53" s="12">
        <v>2</v>
      </c>
      <c r="Q53" s="12">
        <v>0</v>
      </c>
      <c r="R53" s="12">
        <f t="shared" si="2"/>
        <v>32</v>
      </c>
      <c r="S53" s="14"/>
      <c r="T53" s="14"/>
      <c r="U53" s="14"/>
      <c r="V53" s="14"/>
      <c r="W53" s="14"/>
      <c r="X53" s="15"/>
      <c r="Y53" s="3" t="s">
        <v>27</v>
      </c>
      <c r="Z53" s="3" t="s">
        <v>38</v>
      </c>
      <c r="AA53" s="3" t="s">
        <v>5</v>
      </c>
    </row>
    <row r="54" spans="1:27" ht="14.65" customHeight="1" x14ac:dyDescent="0.2">
      <c r="A54" s="8" t="s">
        <v>86</v>
      </c>
      <c r="B54" s="9">
        <v>1111111151</v>
      </c>
      <c r="C54" s="9" t="s">
        <v>124</v>
      </c>
      <c r="D54" s="9" t="s">
        <v>178</v>
      </c>
      <c r="E54" s="10">
        <v>16</v>
      </c>
      <c r="F54" s="10">
        <v>3</v>
      </c>
      <c r="G54" s="10">
        <v>5</v>
      </c>
      <c r="H54" s="10">
        <v>10</v>
      </c>
      <c r="I54" s="10">
        <f t="shared" si="0"/>
        <v>34</v>
      </c>
      <c r="J54" s="11">
        <v>30</v>
      </c>
      <c r="K54" s="11">
        <v>5</v>
      </c>
      <c r="L54" s="11">
        <f t="shared" si="1"/>
        <v>35</v>
      </c>
      <c r="M54" s="12">
        <v>0</v>
      </c>
      <c r="N54" s="12">
        <v>10</v>
      </c>
      <c r="O54" s="12">
        <v>15</v>
      </c>
      <c r="P54" s="12">
        <v>8</v>
      </c>
      <c r="Q54" s="12">
        <v>30</v>
      </c>
      <c r="R54" s="12">
        <f t="shared" si="2"/>
        <v>63</v>
      </c>
      <c r="S54" s="14"/>
      <c r="T54" s="14"/>
      <c r="U54" s="14"/>
      <c r="V54" s="14"/>
      <c r="W54" s="14"/>
      <c r="X54" s="15"/>
      <c r="Y54" s="3" t="s">
        <v>109</v>
      </c>
      <c r="Z54" s="3" t="s">
        <v>51</v>
      </c>
      <c r="AA54" s="3" t="s">
        <v>5</v>
      </c>
    </row>
    <row r="55" spans="1:27" ht="13.9" customHeight="1" x14ac:dyDescent="0.2">
      <c r="A55" s="8" t="s">
        <v>125</v>
      </c>
      <c r="B55" s="9">
        <v>1111111152</v>
      </c>
      <c r="C55" s="9" t="s">
        <v>126</v>
      </c>
      <c r="D55" s="9" t="s">
        <v>178</v>
      </c>
      <c r="E55" s="10">
        <v>11</v>
      </c>
      <c r="F55" s="10">
        <v>3</v>
      </c>
      <c r="G55" s="10">
        <v>2</v>
      </c>
      <c r="H55" s="10">
        <v>0</v>
      </c>
      <c r="I55" s="10">
        <f t="shared" si="0"/>
        <v>16</v>
      </c>
      <c r="J55" s="11">
        <v>0</v>
      </c>
      <c r="K55" s="11">
        <v>0</v>
      </c>
      <c r="L55" s="11">
        <f t="shared" si="1"/>
        <v>0</v>
      </c>
      <c r="M55" s="12"/>
      <c r="N55" s="12"/>
      <c r="O55" s="12"/>
      <c r="P55" s="12"/>
      <c r="Q55" s="13"/>
      <c r="R55" s="12">
        <f t="shared" si="2"/>
        <v>0</v>
      </c>
      <c r="S55" s="14"/>
      <c r="T55" s="14"/>
      <c r="U55" s="14"/>
      <c r="V55" s="14"/>
      <c r="W55" s="14"/>
      <c r="X55" s="15"/>
      <c r="Y55" s="3" t="s">
        <v>44</v>
      </c>
      <c r="Z55" s="3" t="s">
        <v>16</v>
      </c>
      <c r="AA55" s="3" t="s">
        <v>17</v>
      </c>
    </row>
    <row r="56" spans="1:27" ht="14.65" customHeight="1" x14ac:dyDescent="0.2">
      <c r="A56" s="8" t="s">
        <v>40</v>
      </c>
      <c r="B56" s="9">
        <v>1111111153</v>
      </c>
      <c r="C56" s="9" t="s">
        <v>127</v>
      </c>
      <c r="D56" s="9" t="s">
        <v>178</v>
      </c>
      <c r="E56" s="10">
        <v>17</v>
      </c>
      <c r="F56" s="10">
        <v>0</v>
      </c>
      <c r="G56" s="10">
        <v>5</v>
      </c>
      <c r="H56" s="10">
        <v>0</v>
      </c>
      <c r="I56" s="10">
        <f t="shared" si="0"/>
        <v>22</v>
      </c>
      <c r="J56" s="11">
        <v>10</v>
      </c>
      <c r="K56" s="11">
        <v>0</v>
      </c>
      <c r="L56" s="11">
        <f t="shared" si="1"/>
        <v>10</v>
      </c>
      <c r="M56" s="12">
        <v>15</v>
      </c>
      <c r="N56" s="12">
        <v>15</v>
      </c>
      <c r="O56" s="12">
        <v>15</v>
      </c>
      <c r="P56" s="12">
        <v>5</v>
      </c>
      <c r="Q56" s="12">
        <v>5</v>
      </c>
      <c r="R56" s="12">
        <f t="shared" si="2"/>
        <v>55</v>
      </c>
      <c r="S56" s="14"/>
      <c r="T56" s="14"/>
      <c r="U56" s="14"/>
      <c r="V56" s="14"/>
      <c r="W56" s="14"/>
      <c r="X56" s="15"/>
      <c r="Y56" s="3" t="s">
        <v>47</v>
      </c>
      <c r="Z56" s="3" t="s">
        <v>48</v>
      </c>
      <c r="AA56" s="3" t="s">
        <v>5</v>
      </c>
    </row>
    <row r="57" spans="1:27" ht="14.65" customHeight="1" x14ac:dyDescent="0.2">
      <c r="A57" s="8" t="s">
        <v>128</v>
      </c>
      <c r="B57" s="9">
        <v>1111111154</v>
      </c>
      <c r="C57" s="9" t="s">
        <v>129</v>
      </c>
      <c r="D57" s="9" t="s">
        <v>178</v>
      </c>
      <c r="E57" s="10">
        <v>10</v>
      </c>
      <c r="F57" s="10">
        <v>0</v>
      </c>
      <c r="G57" s="10">
        <v>0</v>
      </c>
      <c r="H57" s="10">
        <v>0</v>
      </c>
      <c r="I57" s="10">
        <f t="shared" si="0"/>
        <v>10</v>
      </c>
      <c r="J57" s="11">
        <v>30</v>
      </c>
      <c r="K57" s="11">
        <v>10</v>
      </c>
      <c r="L57" s="11">
        <f t="shared" si="1"/>
        <v>40</v>
      </c>
      <c r="M57" s="12"/>
      <c r="N57" s="12"/>
      <c r="O57" s="12"/>
      <c r="P57" s="12"/>
      <c r="Q57" s="13"/>
      <c r="R57" s="12">
        <f t="shared" si="2"/>
        <v>0</v>
      </c>
      <c r="S57" s="14"/>
      <c r="T57" s="14"/>
      <c r="U57" s="14"/>
      <c r="V57" s="14"/>
      <c r="W57" s="14"/>
      <c r="X57" s="15"/>
      <c r="Y57" s="3" t="s">
        <v>26</v>
      </c>
      <c r="Z57" s="3" t="s">
        <v>16</v>
      </c>
      <c r="AA57" s="3" t="s">
        <v>17</v>
      </c>
    </row>
    <row r="58" spans="1:27" ht="14.65" customHeight="1" x14ac:dyDescent="0.2">
      <c r="A58" s="8" t="s">
        <v>42</v>
      </c>
      <c r="B58" s="9">
        <v>1111111155</v>
      </c>
      <c r="C58" s="9" t="s">
        <v>130</v>
      </c>
      <c r="D58" s="9" t="s">
        <v>178</v>
      </c>
      <c r="E58" s="10">
        <v>6</v>
      </c>
      <c r="F58" s="10">
        <v>0</v>
      </c>
      <c r="G58" s="10">
        <v>0</v>
      </c>
      <c r="H58" s="10">
        <v>0</v>
      </c>
      <c r="I58" s="10">
        <f t="shared" si="0"/>
        <v>6</v>
      </c>
      <c r="J58" s="11">
        <v>0</v>
      </c>
      <c r="K58" s="11">
        <v>0</v>
      </c>
      <c r="L58" s="11">
        <f t="shared" si="1"/>
        <v>0</v>
      </c>
      <c r="M58" s="12"/>
      <c r="N58" s="12"/>
      <c r="O58" s="12"/>
      <c r="P58" s="12"/>
      <c r="Q58" s="13"/>
      <c r="R58" s="12">
        <f t="shared" si="2"/>
        <v>0</v>
      </c>
      <c r="S58" s="14"/>
      <c r="T58" s="14"/>
      <c r="U58" s="14"/>
      <c r="V58" s="14"/>
      <c r="W58" s="14"/>
      <c r="X58" s="15"/>
      <c r="Y58" s="3" t="s">
        <v>22</v>
      </c>
      <c r="Z58" s="3" t="s">
        <v>16</v>
      </c>
      <c r="AA58" s="3" t="s">
        <v>17</v>
      </c>
    </row>
    <row r="59" spans="1:27" ht="13.9" customHeight="1" x14ac:dyDescent="0.2">
      <c r="A59" s="8" t="s">
        <v>131</v>
      </c>
      <c r="B59" s="9">
        <v>1111111156</v>
      </c>
      <c r="C59" s="9" t="s">
        <v>132</v>
      </c>
      <c r="D59" s="9" t="s">
        <v>178</v>
      </c>
      <c r="E59" s="10">
        <v>6</v>
      </c>
      <c r="F59" s="10">
        <v>0</v>
      </c>
      <c r="G59" s="10">
        <v>0</v>
      </c>
      <c r="H59" s="10">
        <v>0</v>
      </c>
      <c r="I59" s="10">
        <f t="shared" si="0"/>
        <v>6</v>
      </c>
      <c r="J59" s="11">
        <v>30</v>
      </c>
      <c r="K59" s="11">
        <v>5</v>
      </c>
      <c r="L59" s="11">
        <f t="shared" si="1"/>
        <v>35</v>
      </c>
      <c r="M59" s="12">
        <v>0</v>
      </c>
      <c r="N59" s="12">
        <v>2</v>
      </c>
      <c r="O59" s="12">
        <v>5</v>
      </c>
      <c r="P59" s="12">
        <v>0</v>
      </c>
      <c r="Q59" s="12">
        <v>5</v>
      </c>
      <c r="R59" s="12">
        <f t="shared" si="2"/>
        <v>12</v>
      </c>
      <c r="S59" s="14"/>
      <c r="T59" s="14"/>
      <c r="U59" s="14"/>
      <c r="V59" s="14"/>
      <c r="W59" s="14"/>
      <c r="X59" s="15"/>
      <c r="Y59" s="3" t="s">
        <v>32</v>
      </c>
      <c r="Z59" s="3" t="s">
        <v>16</v>
      </c>
      <c r="AA59" s="3" t="s">
        <v>17</v>
      </c>
    </row>
    <row r="60" spans="1:27" ht="14.65" customHeight="1" x14ac:dyDescent="0.2">
      <c r="A60" s="8" t="s">
        <v>119</v>
      </c>
      <c r="B60" s="9">
        <v>1111111157</v>
      </c>
      <c r="C60" s="9" t="s">
        <v>133</v>
      </c>
      <c r="D60" s="9" t="s">
        <v>178</v>
      </c>
      <c r="E60" s="10">
        <v>4</v>
      </c>
      <c r="F60" s="10">
        <v>0</v>
      </c>
      <c r="G60" s="10">
        <v>0</v>
      </c>
      <c r="H60" s="10">
        <v>0</v>
      </c>
      <c r="I60" s="10">
        <f t="shared" si="0"/>
        <v>4</v>
      </c>
      <c r="J60" s="11">
        <v>0</v>
      </c>
      <c r="K60" s="11">
        <v>0</v>
      </c>
      <c r="L60" s="11">
        <f t="shared" si="1"/>
        <v>0</v>
      </c>
      <c r="M60" s="12"/>
      <c r="N60" s="12"/>
      <c r="O60" s="12"/>
      <c r="P60" s="12"/>
      <c r="Q60" s="13"/>
      <c r="R60" s="12">
        <f t="shared" si="2"/>
        <v>0</v>
      </c>
      <c r="S60" s="14"/>
      <c r="T60" s="14"/>
      <c r="U60" s="14"/>
      <c r="V60" s="14"/>
      <c r="W60" s="14"/>
      <c r="X60" s="15"/>
      <c r="Y60" s="3" t="s">
        <v>14</v>
      </c>
      <c r="Z60" s="3" t="s">
        <v>16</v>
      </c>
      <c r="AA60" s="3" t="s">
        <v>17</v>
      </c>
    </row>
    <row r="61" spans="1:27" ht="14.65" customHeight="1" x14ac:dyDescent="0.2">
      <c r="A61" s="8" t="s">
        <v>41</v>
      </c>
      <c r="B61" s="9">
        <v>1111111158</v>
      </c>
      <c r="C61" s="9" t="s">
        <v>134</v>
      </c>
      <c r="D61" s="9" t="s">
        <v>178</v>
      </c>
      <c r="E61" s="10">
        <v>19</v>
      </c>
      <c r="F61" s="10">
        <v>7</v>
      </c>
      <c r="G61" s="10">
        <v>5</v>
      </c>
      <c r="H61" s="10">
        <v>0</v>
      </c>
      <c r="I61" s="10">
        <f t="shared" si="0"/>
        <v>31</v>
      </c>
      <c r="J61" s="11">
        <v>30</v>
      </c>
      <c r="K61" s="11">
        <v>0</v>
      </c>
      <c r="L61" s="11">
        <f t="shared" si="1"/>
        <v>30</v>
      </c>
      <c r="M61" s="12">
        <v>5</v>
      </c>
      <c r="N61" s="12">
        <v>20</v>
      </c>
      <c r="O61" s="12">
        <v>15</v>
      </c>
      <c r="P61" s="12">
        <v>10</v>
      </c>
      <c r="Q61" s="12">
        <v>20</v>
      </c>
      <c r="R61" s="12">
        <f t="shared" si="2"/>
        <v>70</v>
      </c>
      <c r="S61" s="14"/>
      <c r="T61" s="14"/>
      <c r="U61" s="14"/>
      <c r="V61" s="14"/>
      <c r="W61" s="14"/>
      <c r="X61" s="15"/>
      <c r="Y61" s="3" t="s">
        <v>86</v>
      </c>
      <c r="Z61" s="3" t="s">
        <v>51</v>
      </c>
      <c r="AA61" s="3" t="s">
        <v>5</v>
      </c>
    </row>
    <row r="62" spans="1:27" ht="13.9" customHeight="1" x14ac:dyDescent="0.2">
      <c r="A62" s="8" t="s">
        <v>135</v>
      </c>
      <c r="B62" s="9">
        <v>1111111159</v>
      </c>
      <c r="C62" s="9" t="s">
        <v>136</v>
      </c>
      <c r="D62" s="9" t="s">
        <v>178</v>
      </c>
      <c r="E62" s="10">
        <v>3</v>
      </c>
      <c r="F62" s="10">
        <v>8</v>
      </c>
      <c r="G62" s="10">
        <v>0</v>
      </c>
      <c r="H62" s="10">
        <v>5</v>
      </c>
      <c r="I62" s="10">
        <f t="shared" si="0"/>
        <v>16</v>
      </c>
      <c r="J62" s="11">
        <v>70</v>
      </c>
      <c r="K62" s="11">
        <v>20</v>
      </c>
      <c r="L62" s="11">
        <f t="shared" si="1"/>
        <v>90</v>
      </c>
      <c r="M62" s="12">
        <v>5</v>
      </c>
      <c r="N62" s="12">
        <v>5</v>
      </c>
      <c r="O62" s="12">
        <v>5</v>
      </c>
      <c r="P62" s="12">
        <v>0</v>
      </c>
      <c r="Q62" s="12">
        <v>0</v>
      </c>
      <c r="R62" s="12">
        <f t="shared" si="2"/>
        <v>15</v>
      </c>
      <c r="S62" s="14"/>
      <c r="T62" s="14"/>
      <c r="U62" s="14"/>
      <c r="V62" s="14"/>
      <c r="W62" s="14"/>
      <c r="X62" s="15"/>
      <c r="Y62" s="3" t="s">
        <v>73</v>
      </c>
      <c r="Z62" s="3" t="s">
        <v>16</v>
      </c>
      <c r="AA62" s="3" t="s">
        <v>17</v>
      </c>
    </row>
    <row r="63" spans="1:27" ht="14.65" customHeight="1" x14ac:dyDescent="0.2">
      <c r="A63" s="8" t="s">
        <v>118</v>
      </c>
      <c r="B63" s="9">
        <v>1111111160</v>
      </c>
      <c r="C63" s="9" t="s">
        <v>137</v>
      </c>
      <c r="D63" s="9" t="s">
        <v>178</v>
      </c>
      <c r="E63" s="10">
        <v>12</v>
      </c>
      <c r="F63" s="10">
        <v>3</v>
      </c>
      <c r="G63" s="10">
        <v>0</v>
      </c>
      <c r="H63" s="10">
        <v>0</v>
      </c>
      <c r="I63" s="10">
        <f t="shared" si="0"/>
        <v>15</v>
      </c>
      <c r="J63" s="11">
        <v>20</v>
      </c>
      <c r="K63" s="11">
        <v>0</v>
      </c>
      <c r="L63" s="11">
        <f t="shared" si="1"/>
        <v>20</v>
      </c>
      <c r="M63" s="12">
        <v>10</v>
      </c>
      <c r="N63" s="12">
        <v>15</v>
      </c>
      <c r="O63" s="12">
        <v>5</v>
      </c>
      <c r="P63" s="12">
        <v>0</v>
      </c>
      <c r="Q63" s="12">
        <v>2</v>
      </c>
      <c r="R63" s="12">
        <f t="shared" si="2"/>
        <v>32</v>
      </c>
      <c r="S63" s="14"/>
      <c r="T63" s="14"/>
      <c r="U63" s="14"/>
      <c r="V63" s="14"/>
      <c r="W63" s="14"/>
      <c r="X63" s="15"/>
      <c r="Y63" s="3" t="s">
        <v>27</v>
      </c>
      <c r="Z63" s="3" t="s">
        <v>38</v>
      </c>
      <c r="AA63" s="3" t="s">
        <v>5</v>
      </c>
    </row>
    <row r="64" spans="1:27" ht="14.65" customHeight="1" x14ac:dyDescent="0.2">
      <c r="A64" s="8" t="s">
        <v>105</v>
      </c>
      <c r="B64" s="9">
        <v>1111111161</v>
      </c>
      <c r="C64" s="9" t="s">
        <v>35</v>
      </c>
      <c r="D64" s="9" t="s">
        <v>178</v>
      </c>
      <c r="E64" s="10">
        <v>3</v>
      </c>
      <c r="F64" s="10">
        <v>0</v>
      </c>
      <c r="G64" s="10">
        <v>0</v>
      </c>
      <c r="H64" s="10">
        <v>0</v>
      </c>
      <c r="I64" s="10">
        <f t="shared" si="0"/>
        <v>3</v>
      </c>
      <c r="J64" s="11">
        <v>20</v>
      </c>
      <c r="K64" s="11">
        <v>5</v>
      </c>
      <c r="L64" s="11">
        <f t="shared" si="1"/>
        <v>25</v>
      </c>
      <c r="M64" s="12">
        <v>3</v>
      </c>
      <c r="N64" s="12">
        <v>2</v>
      </c>
      <c r="O64" s="12">
        <v>2</v>
      </c>
      <c r="P64" s="12">
        <v>0</v>
      </c>
      <c r="Q64" s="12">
        <v>0</v>
      </c>
      <c r="R64" s="12">
        <f t="shared" si="2"/>
        <v>7</v>
      </c>
      <c r="S64" s="14"/>
      <c r="T64" s="14"/>
      <c r="U64" s="14"/>
      <c r="V64" s="14"/>
      <c r="W64" s="14"/>
      <c r="X64" s="15"/>
      <c r="Y64" s="3" t="s">
        <v>33</v>
      </c>
      <c r="Z64" s="3" t="s">
        <v>16</v>
      </c>
      <c r="AA64" s="3" t="s">
        <v>17</v>
      </c>
    </row>
    <row r="65" spans="1:27" ht="13.9" customHeight="1" x14ac:dyDescent="0.2">
      <c r="A65" s="8" t="s">
        <v>138</v>
      </c>
      <c r="B65" s="9">
        <v>1111111162</v>
      </c>
      <c r="C65" s="9" t="s">
        <v>139</v>
      </c>
      <c r="D65" s="9" t="s">
        <v>178</v>
      </c>
      <c r="E65" s="10">
        <v>3</v>
      </c>
      <c r="F65" s="10">
        <v>0</v>
      </c>
      <c r="G65" s="10">
        <v>0</v>
      </c>
      <c r="H65" s="10">
        <v>0</v>
      </c>
      <c r="I65" s="10">
        <f t="shared" si="0"/>
        <v>3</v>
      </c>
      <c r="J65" s="11">
        <v>0</v>
      </c>
      <c r="K65" s="11">
        <v>0</v>
      </c>
      <c r="L65" s="11">
        <f t="shared" si="1"/>
        <v>0</v>
      </c>
      <c r="M65" s="12"/>
      <c r="N65" s="12"/>
      <c r="O65" s="12"/>
      <c r="P65" s="12"/>
      <c r="Q65" s="13"/>
      <c r="R65" s="12">
        <f t="shared" si="2"/>
        <v>0</v>
      </c>
      <c r="S65" s="14"/>
      <c r="T65" s="14"/>
      <c r="U65" s="14"/>
      <c r="V65" s="14"/>
      <c r="W65" s="14"/>
      <c r="X65" s="15"/>
      <c r="Y65" s="3" t="s">
        <v>2</v>
      </c>
      <c r="Z65" s="3" t="s">
        <v>16</v>
      </c>
      <c r="AA65" s="3" t="s">
        <v>17</v>
      </c>
    </row>
    <row r="66" spans="1:27" x14ac:dyDescent="0.2">
      <c r="D66" s="26" t="s">
        <v>159</v>
      </c>
      <c r="E66" s="28">
        <f>AVERAGE(E4:E65)</f>
        <v>12.266666666666667</v>
      </c>
      <c r="F66" s="28">
        <f t="shared" ref="F66:X66" si="4">AVERAGE(F4:F65)</f>
        <v>4.2166666666666668</v>
      </c>
      <c r="G66" s="28">
        <f t="shared" si="4"/>
        <v>3.6166666666666667</v>
      </c>
      <c r="H66" s="28">
        <f t="shared" si="4"/>
        <v>6.2333333333333334</v>
      </c>
      <c r="I66" s="28">
        <f t="shared" si="4"/>
        <v>25.483870967741936</v>
      </c>
      <c r="J66" s="28">
        <f t="shared" si="4"/>
        <v>27.903225806451612</v>
      </c>
      <c r="K66" s="28">
        <f t="shared" si="4"/>
        <v>5.967741935483871</v>
      </c>
      <c r="L66" s="28">
        <f t="shared" si="4"/>
        <v>33.87096774193548</v>
      </c>
      <c r="M66" s="28">
        <f t="shared" si="4"/>
        <v>6.0888888888888886</v>
      </c>
      <c r="N66" s="28">
        <f t="shared" si="4"/>
        <v>8.6222222222222218</v>
      </c>
      <c r="O66" s="28">
        <f t="shared" si="4"/>
        <v>12.466666666666667</v>
      </c>
      <c r="P66" s="28">
        <f t="shared" si="4"/>
        <v>3.4888888888888889</v>
      </c>
      <c r="Q66" s="28">
        <f t="shared" si="4"/>
        <v>12.022727272727273</v>
      </c>
      <c r="R66" s="28">
        <f t="shared" si="4"/>
        <v>30.79032258064516</v>
      </c>
      <c r="S66" s="28">
        <f t="shared" si="4"/>
        <v>2.2727272727272729</v>
      </c>
      <c r="T66" s="28">
        <f t="shared" si="4"/>
        <v>3.6363636363636362</v>
      </c>
      <c r="U66" s="28">
        <f t="shared" si="4"/>
        <v>2.8181818181818183</v>
      </c>
      <c r="V66" s="28">
        <f t="shared" si="4"/>
        <v>0</v>
      </c>
      <c r="W66" s="28">
        <f t="shared" si="4"/>
        <v>1.7272727272727273</v>
      </c>
      <c r="X66" s="28">
        <f t="shared" si="4"/>
        <v>10.454545454545455</v>
      </c>
    </row>
  </sheetData>
  <mergeCells count="9">
    <mergeCell ref="A2:A3"/>
    <mergeCell ref="A1:X1"/>
    <mergeCell ref="E2:I2"/>
    <mergeCell ref="M2:R2"/>
    <mergeCell ref="S2:X2"/>
    <mergeCell ref="J2:L2"/>
    <mergeCell ref="D2:D3"/>
    <mergeCell ref="C2:C3"/>
    <mergeCell ref="B2:B3"/>
  </mergeCells>
  <phoneticPr fontId="3" type="noConversion"/>
  <pageMargins left="0.39370078740157499" right="0.39370078740157499" top="0.39370078740157499" bottom="0.39370078740157499" header="0" footer="0"/>
  <pageSetup paperSize="0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147C3-23F5-47D6-BE5E-BE8C1B17FD48}">
  <dimension ref="A1:AA40"/>
  <sheetViews>
    <sheetView topLeftCell="A4" workbookViewId="0">
      <selection activeCell="C16" sqref="C16"/>
    </sheetView>
  </sheetViews>
  <sheetFormatPr defaultColWidth="8.85546875" defaultRowHeight="12.75" x14ac:dyDescent="0.2"/>
  <cols>
    <col min="1" max="1" width="3.28515625" style="2" bestFit="1" customWidth="1"/>
    <col min="2" max="2" width="12" style="2" bestFit="1" customWidth="1"/>
    <col min="3" max="3" width="25.7109375" style="2" bestFit="1" customWidth="1"/>
    <col min="4" max="4" width="16.42578125" style="2" bestFit="1" customWidth="1"/>
    <col min="5" max="8" width="6.28515625" style="2" customWidth="1"/>
    <col min="9" max="9" width="7.28515625" style="2" customWidth="1"/>
    <col min="10" max="11" width="6.28515625" style="2" customWidth="1"/>
    <col min="12" max="12" width="7.28515625" style="2" customWidth="1"/>
    <col min="13" max="14" width="6.42578125" style="2" bestFit="1" customWidth="1"/>
    <col min="15" max="15" width="7.42578125" style="2" bestFit="1" customWidth="1"/>
    <col min="16" max="16" width="6.28515625" style="2" customWidth="1"/>
    <col min="17" max="17" width="7.42578125" style="2" bestFit="1" customWidth="1"/>
    <col min="18" max="18" width="7.28515625" style="2" bestFit="1" customWidth="1"/>
    <col min="19" max="21" width="6.42578125" style="2" bestFit="1" customWidth="1"/>
    <col min="22" max="22" width="6.42578125" style="2" customWidth="1"/>
    <col min="23" max="23" width="6.42578125" style="2" bestFit="1" customWidth="1"/>
    <col min="24" max="24" width="7.42578125" style="2" bestFit="1" customWidth="1"/>
    <col min="25" max="25" width="8.140625" style="2" bestFit="1" customWidth="1"/>
    <col min="26" max="26" width="8.7109375" style="2" bestFit="1" customWidth="1"/>
    <col min="27" max="27" width="20.7109375" style="2" bestFit="1" customWidth="1"/>
    <col min="28" max="16384" width="8.85546875" style="2"/>
  </cols>
  <sheetData>
    <row r="1" spans="1:27" x14ac:dyDescent="0.2">
      <c r="A1" s="32" t="s">
        <v>158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</row>
    <row r="2" spans="1:27" x14ac:dyDescent="0.2">
      <c r="A2" s="31" t="s">
        <v>140</v>
      </c>
      <c r="B2" s="37" t="s">
        <v>141</v>
      </c>
      <c r="C2" s="37" t="s">
        <v>142</v>
      </c>
      <c r="D2" s="37" t="s">
        <v>143</v>
      </c>
      <c r="E2" s="33" t="s">
        <v>147</v>
      </c>
      <c r="F2" s="33"/>
      <c r="G2" s="33"/>
      <c r="H2" s="33"/>
      <c r="I2" s="33"/>
      <c r="J2" s="36" t="s">
        <v>151</v>
      </c>
      <c r="K2" s="36"/>
      <c r="L2" s="36"/>
      <c r="M2" s="34" t="s">
        <v>148</v>
      </c>
      <c r="N2" s="34"/>
      <c r="O2" s="34"/>
      <c r="P2" s="34"/>
      <c r="Q2" s="34"/>
      <c r="R2" s="34"/>
      <c r="S2" s="35" t="s">
        <v>150</v>
      </c>
      <c r="T2" s="35"/>
      <c r="U2" s="35"/>
      <c r="V2" s="35"/>
      <c r="W2" s="35"/>
      <c r="X2" s="35"/>
    </row>
    <row r="3" spans="1:27" ht="14.65" customHeight="1" x14ac:dyDescent="0.2">
      <c r="A3" s="31"/>
      <c r="B3" s="37"/>
      <c r="C3" s="37"/>
      <c r="D3" s="37"/>
      <c r="E3" s="4" t="s">
        <v>149</v>
      </c>
      <c r="F3" s="4" t="s">
        <v>144</v>
      </c>
      <c r="G3" s="4" t="s">
        <v>145</v>
      </c>
      <c r="H3" s="4" t="s">
        <v>146</v>
      </c>
      <c r="I3" s="4" t="s">
        <v>152</v>
      </c>
      <c r="J3" s="5" t="s">
        <v>149</v>
      </c>
      <c r="K3" s="5" t="s">
        <v>144</v>
      </c>
      <c r="L3" s="5" t="s">
        <v>152</v>
      </c>
      <c r="M3" s="6" t="s">
        <v>149</v>
      </c>
      <c r="N3" s="6" t="s">
        <v>144</v>
      </c>
      <c r="O3" s="6" t="s">
        <v>145</v>
      </c>
      <c r="P3" s="6" t="s">
        <v>146</v>
      </c>
      <c r="Q3" s="6" t="s">
        <v>153</v>
      </c>
      <c r="R3" s="6" t="s">
        <v>152</v>
      </c>
      <c r="S3" s="7" t="s">
        <v>149</v>
      </c>
      <c r="T3" s="7" t="s">
        <v>144</v>
      </c>
      <c r="U3" s="7" t="s">
        <v>145</v>
      </c>
      <c r="V3" s="7" t="s">
        <v>146</v>
      </c>
      <c r="W3" s="7" t="s">
        <v>153</v>
      </c>
      <c r="X3" s="7" t="s">
        <v>152</v>
      </c>
      <c r="Y3" s="3" t="s">
        <v>155</v>
      </c>
      <c r="Z3" s="3" t="s">
        <v>156</v>
      </c>
      <c r="AA3" s="3" t="s">
        <v>157</v>
      </c>
    </row>
    <row r="4" spans="1:27" ht="13.9" customHeight="1" x14ac:dyDescent="0.2">
      <c r="A4" s="8" t="s">
        <v>0</v>
      </c>
      <c r="B4" s="9">
        <v>1111111101</v>
      </c>
      <c r="C4" s="9" t="s">
        <v>1</v>
      </c>
      <c r="D4" s="9" t="s">
        <v>177</v>
      </c>
      <c r="E4" s="10">
        <v>25</v>
      </c>
      <c r="F4" s="10">
        <v>16</v>
      </c>
      <c r="G4" s="10">
        <v>15</v>
      </c>
      <c r="H4" s="10">
        <v>25</v>
      </c>
      <c r="I4" s="10">
        <f>SUM(E4:H4)</f>
        <v>81</v>
      </c>
      <c r="J4" s="11">
        <v>50</v>
      </c>
      <c r="K4" s="11">
        <v>30</v>
      </c>
      <c r="L4" s="11">
        <f>SUM(J4:K4)</f>
        <v>80</v>
      </c>
      <c r="M4" s="12">
        <v>12</v>
      </c>
      <c r="N4" s="12">
        <v>15</v>
      </c>
      <c r="O4" s="12">
        <v>25</v>
      </c>
      <c r="P4" s="12">
        <v>10</v>
      </c>
      <c r="Q4" s="12">
        <v>30</v>
      </c>
      <c r="R4" s="12">
        <f>SUM(M4:Q4)</f>
        <v>92</v>
      </c>
      <c r="S4" s="14"/>
      <c r="T4" s="14"/>
      <c r="U4" s="14"/>
      <c r="V4" s="14"/>
      <c r="W4" s="14"/>
      <c r="X4" s="15"/>
      <c r="Y4" s="3" t="s">
        <v>3</v>
      </c>
      <c r="Z4" s="3" t="s">
        <v>4</v>
      </c>
      <c r="AA4" s="3" t="s">
        <v>5</v>
      </c>
    </row>
    <row r="5" spans="1:27" ht="14.65" customHeight="1" x14ac:dyDescent="0.2">
      <c r="A5" s="8" t="s">
        <v>6</v>
      </c>
      <c r="B5" s="9">
        <v>1111111102</v>
      </c>
      <c r="C5" s="9" t="s">
        <v>7</v>
      </c>
      <c r="D5" s="9" t="s">
        <v>177</v>
      </c>
      <c r="E5" s="10">
        <v>19</v>
      </c>
      <c r="F5" s="10">
        <v>11</v>
      </c>
      <c r="G5" s="10">
        <v>17</v>
      </c>
      <c r="H5" s="10">
        <v>25</v>
      </c>
      <c r="I5" s="10">
        <f t="shared" ref="I5:I39" si="0">SUM(E5:H5)</f>
        <v>72</v>
      </c>
      <c r="J5" s="11">
        <v>60</v>
      </c>
      <c r="K5" s="11">
        <v>20</v>
      </c>
      <c r="L5" s="11">
        <f t="shared" ref="L5:L39" si="1">SUM(J5:K5)</f>
        <v>80</v>
      </c>
      <c r="M5" s="12">
        <v>15</v>
      </c>
      <c r="N5" s="12">
        <v>20</v>
      </c>
      <c r="O5" s="12">
        <v>20</v>
      </c>
      <c r="P5" s="12">
        <v>10</v>
      </c>
      <c r="Q5" s="12">
        <v>12</v>
      </c>
      <c r="R5" s="12">
        <f t="shared" ref="R5:R39" si="2">SUM(M5:Q5)</f>
        <v>77</v>
      </c>
      <c r="S5" s="14"/>
      <c r="T5" s="14"/>
      <c r="U5" s="14"/>
      <c r="V5" s="14"/>
      <c r="W5" s="14"/>
      <c r="X5" s="15"/>
      <c r="Y5" s="3" t="s">
        <v>8</v>
      </c>
      <c r="Z5" s="3" t="s">
        <v>9</v>
      </c>
      <c r="AA5" s="3" t="s">
        <v>5</v>
      </c>
    </row>
    <row r="6" spans="1:27" ht="14.65" customHeight="1" x14ac:dyDescent="0.2">
      <c r="A6" s="8" t="s">
        <v>10</v>
      </c>
      <c r="B6" s="9">
        <v>1111111103</v>
      </c>
      <c r="C6" s="9" t="s">
        <v>35</v>
      </c>
      <c r="D6" s="9" t="s">
        <v>177</v>
      </c>
      <c r="E6" s="10">
        <v>22</v>
      </c>
      <c r="F6" s="10">
        <v>0</v>
      </c>
      <c r="G6" s="10">
        <v>2</v>
      </c>
      <c r="H6" s="10">
        <v>0</v>
      </c>
      <c r="I6" s="10">
        <f t="shared" si="0"/>
        <v>24</v>
      </c>
      <c r="J6" s="11">
        <v>25</v>
      </c>
      <c r="K6" s="11">
        <v>5</v>
      </c>
      <c r="L6" s="11">
        <f t="shared" si="1"/>
        <v>30</v>
      </c>
      <c r="M6" s="12">
        <v>0</v>
      </c>
      <c r="N6" s="12">
        <v>5</v>
      </c>
      <c r="O6" s="12">
        <v>18</v>
      </c>
      <c r="P6" s="12">
        <v>5</v>
      </c>
      <c r="Q6" s="12">
        <v>5</v>
      </c>
      <c r="R6" s="12">
        <f t="shared" si="2"/>
        <v>33</v>
      </c>
      <c r="S6" s="14"/>
      <c r="T6" s="14"/>
      <c r="U6" s="14"/>
      <c r="V6" s="14"/>
      <c r="W6" s="14"/>
      <c r="X6" s="15"/>
      <c r="Y6" s="3" t="s">
        <v>36</v>
      </c>
      <c r="Z6" s="3" t="s">
        <v>38</v>
      </c>
      <c r="AA6" s="3" t="s">
        <v>5</v>
      </c>
    </row>
    <row r="7" spans="1:27" ht="13.9" customHeight="1" x14ac:dyDescent="0.2">
      <c r="A7" s="8" t="s">
        <v>2</v>
      </c>
      <c r="B7" s="9">
        <v>1111111104</v>
      </c>
      <c r="C7" s="9" t="s">
        <v>39</v>
      </c>
      <c r="D7" s="9" t="s">
        <v>177</v>
      </c>
      <c r="E7" s="10">
        <v>13</v>
      </c>
      <c r="F7" s="10">
        <v>8</v>
      </c>
      <c r="G7" s="10">
        <v>2</v>
      </c>
      <c r="H7" s="10">
        <v>20</v>
      </c>
      <c r="I7" s="10">
        <f t="shared" si="0"/>
        <v>43</v>
      </c>
      <c r="J7" s="11">
        <v>40</v>
      </c>
      <c r="K7" s="11">
        <v>10</v>
      </c>
      <c r="L7" s="11">
        <f t="shared" si="1"/>
        <v>50</v>
      </c>
      <c r="M7" s="12">
        <v>15</v>
      </c>
      <c r="N7" s="12">
        <v>10</v>
      </c>
      <c r="O7" s="12">
        <v>25</v>
      </c>
      <c r="P7" s="12">
        <v>2</v>
      </c>
      <c r="Q7" s="12">
        <v>3</v>
      </c>
      <c r="R7" s="12">
        <f t="shared" si="2"/>
        <v>55</v>
      </c>
      <c r="S7" s="14"/>
      <c r="T7" s="14"/>
      <c r="U7" s="14"/>
      <c r="V7" s="14"/>
      <c r="W7" s="14"/>
      <c r="X7" s="15"/>
      <c r="Y7" s="3" t="s">
        <v>42</v>
      </c>
      <c r="Z7" s="3" t="s">
        <v>43</v>
      </c>
      <c r="AA7" s="3" t="s">
        <v>5</v>
      </c>
    </row>
    <row r="8" spans="1:27" ht="14.65" customHeight="1" x14ac:dyDescent="0.2">
      <c r="A8" s="8" t="s">
        <v>14</v>
      </c>
      <c r="B8" s="9">
        <v>1111111105</v>
      </c>
      <c r="C8" s="9" t="s">
        <v>45</v>
      </c>
      <c r="D8" s="9" t="s">
        <v>177</v>
      </c>
      <c r="E8" s="10">
        <v>18</v>
      </c>
      <c r="F8" s="10">
        <v>0</v>
      </c>
      <c r="G8" s="10">
        <v>1</v>
      </c>
      <c r="H8" s="10">
        <v>25</v>
      </c>
      <c r="I8" s="10">
        <f t="shared" si="0"/>
        <v>44</v>
      </c>
      <c r="J8" s="11">
        <v>0</v>
      </c>
      <c r="K8" s="11">
        <v>0</v>
      </c>
      <c r="L8" s="11">
        <f t="shared" si="1"/>
        <v>0</v>
      </c>
      <c r="M8" s="12">
        <v>8</v>
      </c>
      <c r="N8" s="12">
        <v>10</v>
      </c>
      <c r="O8" s="12">
        <v>0</v>
      </c>
      <c r="P8" s="12">
        <v>0</v>
      </c>
      <c r="Q8" s="13">
        <v>4</v>
      </c>
      <c r="R8" s="12">
        <f t="shared" si="2"/>
        <v>22</v>
      </c>
      <c r="S8" s="15">
        <v>8</v>
      </c>
      <c r="T8" s="15">
        <v>10</v>
      </c>
      <c r="U8" s="15">
        <v>0</v>
      </c>
      <c r="V8" s="15">
        <v>0</v>
      </c>
      <c r="W8" s="15">
        <v>4</v>
      </c>
      <c r="X8" s="15">
        <f t="shared" ref="X8:X24" si="3">SUM(S8:W8)</f>
        <v>22</v>
      </c>
      <c r="Y8" s="3" t="s">
        <v>47</v>
      </c>
      <c r="Z8" s="3" t="s">
        <v>48</v>
      </c>
      <c r="AA8" s="3" t="s">
        <v>5</v>
      </c>
    </row>
    <row r="9" spans="1:27" ht="14.65" customHeight="1" x14ac:dyDescent="0.2">
      <c r="A9" s="8" t="s">
        <v>22</v>
      </c>
      <c r="B9" s="9">
        <v>1111111106</v>
      </c>
      <c r="C9" s="9" t="s">
        <v>49</v>
      </c>
      <c r="D9" s="9" t="s">
        <v>177</v>
      </c>
      <c r="E9" s="10">
        <v>16</v>
      </c>
      <c r="F9" s="10">
        <v>5</v>
      </c>
      <c r="G9" s="10">
        <v>5</v>
      </c>
      <c r="H9" s="10">
        <v>0</v>
      </c>
      <c r="I9" s="10">
        <f t="shared" si="0"/>
        <v>26</v>
      </c>
      <c r="J9" s="11">
        <v>20</v>
      </c>
      <c r="K9" s="11">
        <v>0</v>
      </c>
      <c r="L9" s="11">
        <f t="shared" si="1"/>
        <v>20</v>
      </c>
      <c r="M9" s="12">
        <v>15</v>
      </c>
      <c r="N9" s="12">
        <v>8</v>
      </c>
      <c r="O9" s="12">
        <v>20</v>
      </c>
      <c r="P9" s="12">
        <v>5</v>
      </c>
      <c r="Q9" s="12">
        <v>15</v>
      </c>
      <c r="R9" s="12">
        <f t="shared" si="2"/>
        <v>63</v>
      </c>
      <c r="S9" s="14"/>
      <c r="T9" s="14"/>
      <c r="U9" s="14"/>
      <c r="V9" s="14"/>
      <c r="W9" s="14"/>
      <c r="X9" s="15"/>
      <c r="Y9" s="3" t="s">
        <v>50</v>
      </c>
      <c r="Z9" s="3" t="s">
        <v>51</v>
      </c>
      <c r="AA9" s="3" t="s">
        <v>5</v>
      </c>
    </row>
    <row r="10" spans="1:27" ht="13.9" customHeight="1" x14ac:dyDescent="0.2">
      <c r="A10" s="8" t="s">
        <v>13</v>
      </c>
      <c r="B10" s="9">
        <v>1111111107</v>
      </c>
      <c r="C10" s="9" t="s">
        <v>52</v>
      </c>
      <c r="D10" s="9" t="s">
        <v>177</v>
      </c>
      <c r="E10" s="10">
        <v>22</v>
      </c>
      <c r="F10" s="10">
        <v>18</v>
      </c>
      <c r="G10" s="10">
        <v>17</v>
      </c>
      <c r="H10" s="10">
        <v>10</v>
      </c>
      <c r="I10" s="10">
        <f t="shared" si="0"/>
        <v>67</v>
      </c>
      <c r="J10" s="11">
        <v>60</v>
      </c>
      <c r="K10" s="11">
        <v>10</v>
      </c>
      <c r="L10" s="11">
        <f t="shared" si="1"/>
        <v>70</v>
      </c>
      <c r="M10" s="12">
        <v>15</v>
      </c>
      <c r="N10" s="12">
        <v>20</v>
      </c>
      <c r="O10" s="12">
        <v>8</v>
      </c>
      <c r="P10" s="12">
        <v>10</v>
      </c>
      <c r="Q10" s="12">
        <v>30</v>
      </c>
      <c r="R10" s="12">
        <f t="shared" si="2"/>
        <v>83</v>
      </c>
      <c r="S10" s="14"/>
      <c r="T10" s="14"/>
      <c r="U10" s="14"/>
      <c r="V10" s="14"/>
      <c r="W10" s="14"/>
      <c r="X10" s="15"/>
      <c r="Y10" s="3" t="s">
        <v>53</v>
      </c>
      <c r="Z10" s="3" t="s">
        <v>9</v>
      </c>
      <c r="AA10" s="3" t="s">
        <v>5</v>
      </c>
    </row>
    <row r="11" spans="1:27" ht="14.65" customHeight="1" x14ac:dyDescent="0.2">
      <c r="A11" s="8" t="s">
        <v>30</v>
      </c>
      <c r="B11" s="9">
        <v>1111111108</v>
      </c>
      <c r="C11" s="9" t="s">
        <v>54</v>
      </c>
      <c r="D11" s="9" t="s">
        <v>177</v>
      </c>
      <c r="E11" s="10">
        <v>25</v>
      </c>
      <c r="F11" s="10">
        <v>18</v>
      </c>
      <c r="G11" s="10">
        <v>8</v>
      </c>
      <c r="H11" s="10">
        <v>5</v>
      </c>
      <c r="I11" s="10">
        <f t="shared" si="0"/>
        <v>56</v>
      </c>
      <c r="J11" s="11">
        <v>70</v>
      </c>
      <c r="K11" s="11">
        <v>15</v>
      </c>
      <c r="L11" s="11">
        <f t="shared" si="1"/>
        <v>85</v>
      </c>
      <c r="M11" s="12">
        <v>12</v>
      </c>
      <c r="N11" s="12">
        <v>20</v>
      </c>
      <c r="O11" s="12">
        <v>15</v>
      </c>
      <c r="P11" s="12">
        <v>0</v>
      </c>
      <c r="Q11" s="12">
        <v>28</v>
      </c>
      <c r="R11" s="12">
        <f t="shared" si="2"/>
        <v>75</v>
      </c>
      <c r="S11" s="14"/>
      <c r="T11" s="14"/>
      <c r="U11" s="14"/>
      <c r="V11" s="14"/>
      <c r="W11" s="14"/>
      <c r="X11" s="15"/>
      <c r="Y11" s="3" t="s">
        <v>55</v>
      </c>
      <c r="Z11" s="3" t="s">
        <v>9</v>
      </c>
      <c r="AA11" s="3" t="s">
        <v>5</v>
      </c>
    </row>
    <row r="12" spans="1:27" ht="14.65" customHeight="1" x14ac:dyDescent="0.2">
      <c r="A12" s="8" t="s">
        <v>33</v>
      </c>
      <c r="B12" s="9">
        <v>1111111109</v>
      </c>
      <c r="C12" s="9" t="s">
        <v>57</v>
      </c>
      <c r="D12" s="9" t="s">
        <v>177</v>
      </c>
      <c r="E12" s="10">
        <v>19</v>
      </c>
      <c r="F12" s="10">
        <v>0</v>
      </c>
      <c r="G12" s="10">
        <v>14</v>
      </c>
      <c r="H12" s="10">
        <v>25</v>
      </c>
      <c r="I12" s="10">
        <f t="shared" si="0"/>
        <v>58</v>
      </c>
      <c r="J12" s="11">
        <v>60</v>
      </c>
      <c r="K12" s="11">
        <v>5</v>
      </c>
      <c r="L12" s="11">
        <f t="shared" si="1"/>
        <v>65</v>
      </c>
      <c r="M12" s="12">
        <v>0</v>
      </c>
      <c r="N12" s="12">
        <v>20</v>
      </c>
      <c r="O12" s="12">
        <v>25</v>
      </c>
      <c r="P12" s="12">
        <v>0</v>
      </c>
      <c r="Q12" s="12">
        <v>0</v>
      </c>
      <c r="R12" s="12">
        <f t="shared" si="2"/>
        <v>45</v>
      </c>
      <c r="S12" s="14"/>
      <c r="T12" s="14"/>
      <c r="U12" s="14"/>
      <c r="V12" s="14"/>
      <c r="W12" s="14"/>
      <c r="X12" s="15"/>
      <c r="Y12" s="3" t="s">
        <v>55</v>
      </c>
      <c r="Z12" s="3" t="s">
        <v>9</v>
      </c>
      <c r="AA12" s="3" t="s">
        <v>5</v>
      </c>
    </row>
    <row r="13" spans="1:27" ht="14.65" customHeight="1" x14ac:dyDescent="0.2">
      <c r="A13" s="8" t="s">
        <v>26</v>
      </c>
      <c r="B13" s="9">
        <v>1111111110</v>
      </c>
      <c r="C13" s="9" t="s">
        <v>61</v>
      </c>
      <c r="D13" s="9" t="s">
        <v>177</v>
      </c>
      <c r="E13" s="10">
        <v>22</v>
      </c>
      <c r="F13" s="10">
        <v>6</v>
      </c>
      <c r="G13" s="10">
        <v>3</v>
      </c>
      <c r="H13" s="10">
        <v>3</v>
      </c>
      <c r="I13" s="10">
        <f t="shared" si="0"/>
        <v>34</v>
      </c>
      <c r="J13" s="11">
        <v>30</v>
      </c>
      <c r="K13" s="11">
        <v>10</v>
      </c>
      <c r="L13" s="11">
        <f t="shared" si="1"/>
        <v>40</v>
      </c>
      <c r="M13" s="12">
        <v>8</v>
      </c>
      <c r="N13" s="12">
        <v>15</v>
      </c>
      <c r="O13" s="12">
        <v>10</v>
      </c>
      <c r="P13" s="12">
        <v>5</v>
      </c>
      <c r="Q13" s="12">
        <v>8</v>
      </c>
      <c r="R13" s="12">
        <f t="shared" si="2"/>
        <v>46</v>
      </c>
      <c r="S13" s="14"/>
      <c r="T13" s="14"/>
      <c r="U13" s="14"/>
      <c r="V13" s="14"/>
      <c r="W13" s="14"/>
      <c r="X13" s="15"/>
      <c r="Y13" s="3" t="s">
        <v>50</v>
      </c>
      <c r="Z13" s="3" t="s">
        <v>51</v>
      </c>
      <c r="AA13" s="3" t="s">
        <v>5</v>
      </c>
    </row>
    <row r="14" spans="1:27" ht="13.9" customHeight="1" x14ac:dyDescent="0.2">
      <c r="A14" s="8" t="s">
        <v>20</v>
      </c>
      <c r="B14" s="9">
        <v>1111111111</v>
      </c>
      <c r="C14" s="9" t="s">
        <v>64</v>
      </c>
      <c r="D14" s="9" t="s">
        <v>177</v>
      </c>
      <c r="E14" s="10">
        <v>25</v>
      </c>
      <c r="F14" s="10">
        <v>8</v>
      </c>
      <c r="G14" s="10">
        <v>5</v>
      </c>
      <c r="H14" s="10">
        <v>0</v>
      </c>
      <c r="I14" s="10">
        <f t="shared" si="0"/>
        <v>38</v>
      </c>
      <c r="J14" s="11">
        <v>20</v>
      </c>
      <c r="K14" s="11">
        <v>10</v>
      </c>
      <c r="L14" s="11">
        <f t="shared" si="1"/>
        <v>30</v>
      </c>
      <c r="M14" s="12">
        <v>15</v>
      </c>
      <c r="N14" s="12">
        <v>18</v>
      </c>
      <c r="O14" s="12">
        <v>25</v>
      </c>
      <c r="P14" s="12">
        <v>10</v>
      </c>
      <c r="Q14" s="12">
        <v>25</v>
      </c>
      <c r="R14" s="12">
        <f t="shared" si="2"/>
        <v>93</v>
      </c>
      <c r="S14" s="14"/>
      <c r="T14" s="14"/>
      <c r="U14" s="14"/>
      <c r="V14" s="14"/>
      <c r="W14" s="14"/>
      <c r="X14" s="15"/>
      <c r="Y14" s="3" t="s">
        <v>66</v>
      </c>
      <c r="Z14" s="3" t="s">
        <v>67</v>
      </c>
      <c r="AA14" s="3" t="s">
        <v>5</v>
      </c>
    </row>
    <row r="15" spans="1:27" ht="14.65" customHeight="1" x14ac:dyDescent="0.2">
      <c r="A15" s="8" t="s">
        <v>44</v>
      </c>
      <c r="B15" s="9">
        <v>1111111112</v>
      </c>
      <c r="C15" s="9" t="s">
        <v>1</v>
      </c>
      <c r="D15" s="9" t="s">
        <v>177</v>
      </c>
      <c r="E15" s="10">
        <v>6</v>
      </c>
      <c r="F15" s="10">
        <v>3</v>
      </c>
      <c r="G15" s="10">
        <v>2</v>
      </c>
      <c r="H15" s="10">
        <v>0</v>
      </c>
      <c r="I15" s="10">
        <f t="shared" si="0"/>
        <v>11</v>
      </c>
      <c r="J15" s="11">
        <v>50</v>
      </c>
      <c r="K15" s="11">
        <v>10</v>
      </c>
      <c r="L15" s="11">
        <f t="shared" si="1"/>
        <v>60</v>
      </c>
      <c r="M15" s="12">
        <v>2</v>
      </c>
      <c r="N15" s="12">
        <v>10</v>
      </c>
      <c r="O15" s="12">
        <v>0</v>
      </c>
      <c r="P15" s="12">
        <v>0</v>
      </c>
      <c r="Q15" s="12">
        <v>28</v>
      </c>
      <c r="R15" s="12">
        <f t="shared" si="2"/>
        <v>40</v>
      </c>
      <c r="S15" s="14"/>
      <c r="T15" s="14"/>
      <c r="U15" s="14"/>
      <c r="V15" s="14"/>
      <c r="W15" s="14"/>
      <c r="X15" s="15"/>
      <c r="Y15" s="3" t="s">
        <v>36</v>
      </c>
      <c r="Z15" s="3" t="s">
        <v>38</v>
      </c>
      <c r="AA15" s="3" t="s">
        <v>5</v>
      </c>
    </row>
    <row r="16" spans="1:27" ht="13.9" customHeight="1" x14ac:dyDescent="0.2">
      <c r="A16" s="8" t="s">
        <v>29</v>
      </c>
      <c r="B16" s="9">
        <v>1111111113</v>
      </c>
      <c r="C16" s="9" t="s">
        <v>72</v>
      </c>
      <c r="D16" s="9" t="s">
        <v>177</v>
      </c>
      <c r="E16" s="10">
        <v>14</v>
      </c>
      <c r="F16" s="10">
        <v>3</v>
      </c>
      <c r="G16" s="10">
        <v>2</v>
      </c>
      <c r="H16" s="10">
        <v>0</v>
      </c>
      <c r="I16" s="10">
        <f t="shared" si="0"/>
        <v>19</v>
      </c>
      <c r="J16" s="11">
        <v>20</v>
      </c>
      <c r="K16" s="11">
        <v>0</v>
      </c>
      <c r="L16" s="11">
        <f t="shared" si="1"/>
        <v>20</v>
      </c>
      <c r="M16" s="12">
        <v>10</v>
      </c>
      <c r="N16" s="12">
        <v>18</v>
      </c>
      <c r="O16" s="12">
        <v>25</v>
      </c>
      <c r="P16" s="12">
        <v>0</v>
      </c>
      <c r="Q16" s="12">
        <v>30</v>
      </c>
      <c r="R16" s="12">
        <f t="shared" si="2"/>
        <v>83</v>
      </c>
      <c r="S16" s="14"/>
      <c r="T16" s="14"/>
      <c r="U16" s="14"/>
      <c r="V16" s="14"/>
      <c r="W16" s="14"/>
      <c r="X16" s="15"/>
      <c r="Y16" s="3" t="s">
        <v>46</v>
      </c>
      <c r="Z16" s="3" t="s">
        <v>51</v>
      </c>
      <c r="AA16" s="3" t="s">
        <v>5</v>
      </c>
    </row>
    <row r="17" spans="1:27" ht="14.65" customHeight="1" x14ac:dyDescent="0.2">
      <c r="A17" s="8" t="s">
        <v>32</v>
      </c>
      <c r="B17" s="9">
        <v>1111111114</v>
      </c>
      <c r="C17" s="9" t="s">
        <v>74</v>
      </c>
      <c r="D17" s="9" t="s">
        <v>177</v>
      </c>
      <c r="E17" s="10">
        <v>6</v>
      </c>
      <c r="F17" s="10">
        <v>3</v>
      </c>
      <c r="G17" s="10">
        <v>5</v>
      </c>
      <c r="H17" s="10">
        <v>25</v>
      </c>
      <c r="I17" s="10">
        <f t="shared" si="0"/>
        <v>39</v>
      </c>
      <c r="J17" s="11">
        <v>30</v>
      </c>
      <c r="K17" s="11">
        <v>0</v>
      </c>
      <c r="L17" s="11">
        <f t="shared" si="1"/>
        <v>30</v>
      </c>
      <c r="M17" s="12">
        <v>0</v>
      </c>
      <c r="N17" s="12">
        <v>5</v>
      </c>
      <c r="O17" s="12">
        <v>0</v>
      </c>
      <c r="P17" s="12">
        <v>0</v>
      </c>
      <c r="Q17" s="13">
        <v>0</v>
      </c>
      <c r="R17" s="12">
        <f t="shared" si="2"/>
        <v>5</v>
      </c>
      <c r="S17" s="15">
        <v>0</v>
      </c>
      <c r="T17" s="15">
        <v>5</v>
      </c>
      <c r="U17" s="15">
        <v>0</v>
      </c>
      <c r="V17" s="15">
        <v>0</v>
      </c>
      <c r="W17" s="15">
        <v>0</v>
      </c>
      <c r="X17" s="15">
        <f t="shared" si="3"/>
        <v>5</v>
      </c>
      <c r="Y17" s="3" t="s">
        <v>27</v>
      </c>
      <c r="Z17" s="3" t="s">
        <v>38</v>
      </c>
      <c r="AA17" s="3" t="s">
        <v>5</v>
      </c>
    </row>
    <row r="18" spans="1:27" ht="13.9" customHeight="1" x14ac:dyDescent="0.2">
      <c r="A18" s="8" t="s">
        <v>19</v>
      </c>
      <c r="B18" s="9">
        <v>1111111115</v>
      </c>
      <c r="C18" s="9" t="s">
        <v>78</v>
      </c>
      <c r="D18" s="9" t="s">
        <v>177</v>
      </c>
      <c r="E18" s="10">
        <v>10</v>
      </c>
      <c r="F18" s="10">
        <v>10</v>
      </c>
      <c r="G18" s="10">
        <v>5</v>
      </c>
      <c r="H18" s="10">
        <v>3</v>
      </c>
      <c r="I18" s="10">
        <f t="shared" si="0"/>
        <v>28</v>
      </c>
      <c r="J18" s="11">
        <v>30</v>
      </c>
      <c r="K18" s="11">
        <v>10</v>
      </c>
      <c r="L18" s="11">
        <f t="shared" si="1"/>
        <v>40</v>
      </c>
      <c r="M18" s="12">
        <v>0</v>
      </c>
      <c r="N18" s="12">
        <v>0</v>
      </c>
      <c r="O18" s="12">
        <v>20</v>
      </c>
      <c r="P18" s="12">
        <v>2</v>
      </c>
      <c r="Q18" s="12">
        <v>13</v>
      </c>
      <c r="R18" s="12">
        <f t="shared" si="2"/>
        <v>35</v>
      </c>
      <c r="S18" s="14"/>
      <c r="T18" s="14"/>
      <c r="U18" s="14"/>
      <c r="V18" s="14"/>
      <c r="W18" s="14"/>
      <c r="X18" s="15"/>
      <c r="Y18" s="3" t="s">
        <v>79</v>
      </c>
      <c r="Z18" s="3" t="s">
        <v>38</v>
      </c>
      <c r="AA18" s="3" t="s">
        <v>5</v>
      </c>
    </row>
    <row r="19" spans="1:27" ht="14.65" customHeight="1" x14ac:dyDescent="0.2">
      <c r="A19" s="8" t="s">
        <v>56</v>
      </c>
      <c r="B19" s="9">
        <v>1111111116</v>
      </c>
      <c r="C19" s="9" t="s">
        <v>82</v>
      </c>
      <c r="D19" s="9" t="s">
        <v>177</v>
      </c>
      <c r="E19" s="10">
        <v>16</v>
      </c>
      <c r="F19" s="10">
        <v>2</v>
      </c>
      <c r="G19" s="10">
        <v>3</v>
      </c>
      <c r="H19" s="10">
        <v>15</v>
      </c>
      <c r="I19" s="10">
        <f t="shared" si="0"/>
        <v>36</v>
      </c>
      <c r="J19" s="11">
        <v>40</v>
      </c>
      <c r="K19" s="11">
        <v>5</v>
      </c>
      <c r="L19" s="11">
        <f t="shared" si="1"/>
        <v>45</v>
      </c>
      <c r="M19" s="12">
        <v>0</v>
      </c>
      <c r="N19" s="12">
        <v>3</v>
      </c>
      <c r="O19" s="12">
        <v>2</v>
      </c>
      <c r="P19" s="12">
        <v>5</v>
      </c>
      <c r="Q19" s="12">
        <v>20</v>
      </c>
      <c r="R19" s="12">
        <f t="shared" si="2"/>
        <v>30</v>
      </c>
      <c r="S19" s="14"/>
      <c r="T19" s="14"/>
      <c r="U19" s="14"/>
      <c r="V19" s="14"/>
      <c r="W19" s="14"/>
      <c r="X19" s="15"/>
      <c r="Y19" s="3" t="s">
        <v>70</v>
      </c>
      <c r="Z19" s="3" t="s">
        <v>48</v>
      </c>
      <c r="AA19" s="3" t="s">
        <v>5</v>
      </c>
    </row>
    <row r="20" spans="1:27" ht="14.65" customHeight="1" x14ac:dyDescent="0.2">
      <c r="A20" s="8" t="s">
        <v>28</v>
      </c>
      <c r="B20" s="9">
        <v>1111111117</v>
      </c>
      <c r="C20" s="9" t="s">
        <v>84</v>
      </c>
      <c r="D20" s="9" t="s">
        <v>177</v>
      </c>
      <c r="E20" s="10">
        <v>19</v>
      </c>
      <c r="F20" s="10">
        <v>5</v>
      </c>
      <c r="G20" s="10">
        <v>0</v>
      </c>
      <c r="H20" s="10">
        <v>25</v>
      </c>
      <c r="I20" s="10">
        <f t="shared" si="0"/>
        <v>49</v>
      </c>
      <c r="J20" s="11">
        <v>70</v>
      </c>
      <c r="K20" s="11">
        <v>25</v>
      </c>
      <c r="L20" s="11">
        <f t="shared" si="1"/>
        <v>95</v>
      </c>
      <c r="M20" s="12">
        <v>8</v>
      </c>
      <c r="N20" s="12">
        <v>3</v>
      </c>
      <c r="O20" s="12">
        <v>15</v>
      </c>
      <c r="P20" s="12">
        <v>0</v>
      </c>
      <c r="Q20" s="12">
        <v>5</v>
      </c>
      <c r="R20" s="12">
        <f t="shared" si="2"/>
        <v>31</v>
      </c>
      <c r="S20" s="14"/>
      <c r="T20" s="14"/>
      <c r="U20" s="14"/>
      <c r="V20" s="14"/>
      <c r="W20" s="14"/>
      <c r="X20" s="15"/>
      <c r="Y20" s="3" t="s">
        <v>86</v>
      </c>
      <c r="Z20" s="3" t="s">
        <v>51</v>
      </c>
      <c r="AA20" s="3" t="s">
        <v>5</v>
      </c>
    </row>
    <row r="21" spans="1:27" ht="14.65" customHeight="1" x14ac:dyDescent="0.2">
      <c r="A21" s="8" t="s">
        <v>15</v>
      </c>
      <c r="B21" s="9">
        <v>1111111118</v>
      </c>
      <c r="C21" s="9" t="s">
        <v>90</v>
      </c>
      <c r="D21" s="9" t="s">
        <v>177</v>
      </c>
      <c r="E21" s="10">
        <v>23</v>
      </c>
      <c r="F21" s="10">
        <v>3</v>
      </c>
      <c r="G21" s="10">
        <v>5</v>
      </c>
      <c r="H21" s="10">
        <v>5</v>
      </c>
      <c r="I21" s="10">
        <f t="shared" si="0"/>
        <v>36</v>
      </c>
      <c r="J21" s="11">
        <v>60</v>
      </c>
      <c r="K21" s="11">
        <v>15</v>
      </c>
      <c r="L21" s="11">
        <f t="shared" si="1"/>
        <v>75</v>
      </c>
      <c r="M21" s="12">
        <v>5</v>
      </c>
      <c r="N21" s="12">
        <v>5</v>
      </c>
      <c r="O21" s="12">
        <v>15</v>
      </c>
      <c r="P21" s="12">
        <v>10</v>
      </c>
      <c r="Q21" s="12">
        <v>7</v>
      </c>
      <c r="R21" s="12">
        <f t="shared" si="2"/>
        <v>42</v>
      </c>
      <c r="S21" s="14"/>
      <c r="T21" s="14"/>
      <c r="U21" s="14"/>
      <c r="V21" s="14"/>
      <c r="W21" s="14"/>
      <c r="X21" s="15"/>
      <c r="Y21" s="3" t="s">
        <v>65</v>
      </c>
      <c r="Z21" s="3" t="s">
        <v>51</v>
      </c>
      <c r="AA21" s="3" t="s">
        <v>5</v>
      </c>
    </row>
    <row r="22" spans="1:27" ht="13.9" customHeight="1" x14ac:dyDescent="0.2">
      <c r="A22" s="8" t="s">
        <v>60</v>
      </c>
      <c r="B22" s="9">
        <v>1111111119</v>
      </c>
      <c r="C22" s="9" t="s">
        <v>93</v>
      </c>
      <c r="D22" s="9" t="s">
        <v>177</v>
      </c>
      <c r="E22" s="10">
        <v>22</v>
      </c>
      <c r="F22" s="10">
        <v>13</v>
      </c>
      <c r="G22" s="10">
        <v>16</v>
      </c>
      <c r="H22" s="10">
        <v>25</v>
      </c>
      <c r="I22" s="10">
        <f t="shared" si="0"/>
        <v>76</v>
      </c>
      <c r="J22" s="11">
        <v>20</v>
      </c>
      <c r="K22" s="11">
        <v>10</v>
      </c>
      <c r="L22" s="11">
        <f t="shared" si="1"/>
        <v>30</v>
      </c>
      <c r="M22" s="12">
        <v>10</v>
      </c>
      <c r="N22" s="12">
        <v>20</v>
      </c>
      <c r="O22" s="12">
        <v>25</v>
      </c>
      <c r="P22" s="12">
        <v>8</v>
      </c>
      <c r="Q22" s="12">
        <v>8</v>
      </c>
      <c r="R22" s="12">
        <f t="shared" si="2"/>
        <v>71</v>
      </c>
      <c r="S22" s="14"/>
      <c r="T22" s="14"/>
      <c r="U22" s="14"/>
      <c r="V22" s="14"/>
      <c r="W22" s="14"/>
      <c r="X22" s="15"/>
      <c r="Y22" s="3" t="s">
        <v>94</v>
      </c>
      <c r="Z22" s="3" t="s">
        <v>9</v>
      </c>
      <c r="AA22" s="3" t="s">
        <v>5</v>
      </c>
    </row>
    <row r="23" spans="1:27" ht="14.65" customHeight="1" x14ac:dyDescent="0.2">
      <c r="A23" s="8" t="s">
        <v>63</v>
      </c>
      <c r="B23" s="9">
        <v>1111111120</v>
      </c>
      <c r="C23" s="9" t="s">
        <v>98</v>
      </c>
      <c r="D23" s="9" t="s">
        <v>177</v>
      </c>
      <c r="E23" s="10">
        <v>18</v>
      </c>
      <c r="F23" s="10">
        <v>6</v>
      </c>
      <c r="G23" s="10">
        <v>13</v>
      </c>
      <c r="H23" s="10">
        <v>6</v>
      </c>
      <c r="I23" s="10">
        <f t="shared" si="0"/>
        <v>43</v>
      </c>
      <c r="J23" s="11">
        <v>40</v>
      </c>
      <c r="K23" s="11">
        <v>10</v>
      </c>
      <c r="L23" s="11">
        <f t="shared" si="1"/>
        <v>50</v>
      </c>
      <c r="M23" s="12">
        <v>10</v>
      </c>
      <c r="N23" s="12">
        <v>4</v>
      </c>
      <c r="O23" s="12">
        <v>0</v>
      </c>
      <c r="P23" s="12">
        <v>0</v>
      </c>
      <c r="Q23" s="12">
        <v>25</v>
      </c>
      <c r="R23" s="12">
        <f t="shared" si="2"/>
        <v>39</v>
      </c>
      <c r="S23" s="14"/>
      <c r="T23" s="14"/>
      <c r="U23" s="14"/>
      <c r="V23" s="14"/>
      <c r="W23" s="14"/>
      <c r="X23" s="15"/>
      <c r="Y23" s="3" t="s">
        <v>75</v>
      </c>
      <c r="Z23" s="3" t="s">
        <v>51</v>
      </c>
      <c r="AA23" s="3" t="s">
        <v>5</v>
      </c>
    </row>
    <row r="24" spans="1:27" ht="14.65" customHeight="1" x14ac:dyDescent="0.2">
      <c r="A24" s="8" t="s">
        <v>68</v>
      </c>
      <c r="B24" s="9">
        <v>1111111121</v>
      </c>
      <c r="C24" s="9" t="s">
        <v>102</v>
      </c>
      <c r="D24" s="9" t="s">
        <v>177</v>
      </c>
      <c r="E24" s="10">
        <v>22</v>
      </c>
      <c r="F24" s="10">
        <v>3</v>
      </c>
      <c r="G24" s="10">
        <v>5</v>
      </c>
      <c r="H24" s="10">
        <v>3</v>
      </c>
      <c r="I24" s="10">
        <f t="shared" si="0"/>
        <v>33</v>
      </c>
      <c r="J24" s="11">
        <v>40</v>
      </c>
      <c r="K24" s="11">
        <v>10</v>
      </c>
      <c r="L24" s="11">
        <f t="shared" si="1"/>
        <v>50</v>
      </c>
      <c r="M24" s="12">
        <v>0</v>
      </c>
      <c r="N24" s="12">
        <v>10</v>
      </c>
      <c r="O24" s="12">
        <v>5</v>
      </c>
      <c r="P24" s="12">
        <v>0</v>
      </c>
      <c r="Q24" s="12">
        <v>7</v>
      </c>
      <c r="R24" s="12">
        <f t="shared" si="2"/>
        <v>22</v>
      </c>
      <c r="S24" s="15">
        <v>0</v>
      </c>
      <c r="T24" s="15">
        <v>10</v>
      </c>
      <c r="U24" s="15">
        <v>5</v>
      </c>
      <c r="V24" s="15">
        <v>0</v>
      </c>
      <c r="W24" s="15">
        <v>7</v>
      </c>
      <c r="X24" s="15">
        <f t="shared" si="3"/>
        <v>22</v>
      </c>
      <c r="Y24" s="3" t="s">
        <v>80</v>
      </c>
      <c r="Z24" s="3" t="s">
        <v>38</v>
      </c>
      <c r="AA24" s="3" t="s">
        <v>5</v>
      </c>
    </row>
    <row r="25" spans="1:27" ht="14.65" customHeight="1" x14ac:dyDescent="0.2">
      <c r="A25" s="8" t="s">
        <v>24</v>
      </c>
      <c r="B25" s="9">
        <v>1111111122</v>
      </c>
      <c r="C25" s="9" t="s">
        <v>103</v>
      </c>
      <c r="D25" s="9" t="s">
        <v>177</v>
      </c>
      <c r="E25" s="10">
        <v>25</v>
      </c>
      <c r="F25" s="10">
        <v>3</v>
      </c>
      <c r="G25" s="10">
        <v>3</v>
      </c>
      <c r="H25" s="10">
        <v>25</v>
      </c>
      <c r="I25" s="10">
        <f t="shared" si="0"/>
        <v>56</v>
      </c>
      <c r="J25" s="11">
        <v>35</v>
      </c>
      <c r="K25" s="11">
        <v>5</v>
      </c>
      <c r="L25" s="11">
        <f t="shared" si="1"/>
        <v>40</v>
      </c>
      <c r="M25" s="12">
        <v>0</v>
      </c>
      <c r="N25" s="12">
        <v>15</v>
      </c>
      <c r="O25" s="12">
        <v>25</v>
      </c>
      <c r="P25" s="12">
        <v>0</v>
      </c>
      <c r="Q25" s="12">
        <v>0</v>
      </c>
      <c r="R25" s="12">
        <f t="shared" si="2"/>
        <v>40</v>
      </c>
      <c r="S25" s="14"/>
      <c r="T25" s="14"/>
      <c r="U25" s="14"/>
      <c r="V25" s="14"/>
      <c r="W25" s="14"/>
      <c r="X25" s="15"/>
      <c r="Y25" s="3" t="s">
        <v>42</v>
      </c>
      <c r="Z25" s="3" t="s">
        <v>43</v>
      </c>
      <c r="AA25" s="3" t="s">
        <v>5</v>
      </c>
    </row>
    <row r="26" spans="1:27" ht="13.9" customHeight="1" x14ac:dyDescent="0.2">
      <c r="A26" s="8" t="s">
        <v>71</v>
      </c>
      <c r="B26" s="9">
        <v>1111111123</v>
      </c>
      <c r="C26" s="9" t="s">
        <v>104</v>
      </c>
      <c r="D26" s="9" t="s">
        <v>177</v>
      </c>
      <c r="E26" s="10">
        <v>19</v>
      </c>
      <c r="F26" s="10">
        <v>7</v>
      </c>
      <c r="G26" s="10">
        <v>0</v>
      </c>
      <c r="H26" s="10">
        <v>0</v>
      </c>
      <c r="I26" s="10">
        <f t="shared" si="0"/>
        <v>26</v>
      </c>
      <c r="J26" s="11">
        <v>35</v>
      </c>
      <c r="K26" s="11">
        <v>5</v>
      </c>
      <c r="L26" s="11">
        <f t="shared" si="1"/>
        <v>40</v>
      </c>
      <c r="M26" s="12">
        <v>15</v>
      </c>
      <c r="N26" s="12">
        <v>5</v>
      </c>
      <c r="O26" s="12">
        <v>18</v>
      </c>
      <c r="P26" s="12">
        <v>5</v>
      </c>
      <c r="Q26" s="12">
        <v>15</v>
      </c>
      <c r="R26" s="12">
        <f t="shared" si="2"/>
        <v>58</v>
      </c>
      <c r="S26" s="14"/>
      <c r="T26" s="14"/>
      <c r="U26" s="14"/>
      <c r="V26" s="14"/>
      <c r="W26" s="14"/>
      <c r="X26" s="15"/>
      <c r="Y26" s="3" t="s">
        <v>50</v>
      </c>
      <c r="Z26" s="3" t="s">
        <v>51</v>
      </c>
      <c r="AA26" s="3" t="s">
        <v>5</v>
      </c>
    </row>
    <row r="27" spans="1:27" ht="14.65" customHeight="1" x14ac:dyDescent="0.2">
      <c r="A27" s="8" t="s">
        <v>73</v>
      </c>
      <c r="B27" s="9">
        <v>1111111124</v>
      </c>
      <c r="C27" s="9" t="s">
        <v>106</v>
      </c>
      <c r="D27" s="9" t="s">
        <v>177</v>
      </c>
      <c r="E27" s="10">
        <v>6</v>
      </c>
      <c r="F27" s="10">
        <v>0</v>
      </c>
      <c r="G27" s="10">
        <v>5</v>
      </c>
      <c r="H27" s="10">
        <v>25</v>
      </c>
      <c r="I27" s="10">
        <f t="shared" si="0"/>
        <v>36</v>
      </c>
      <c r="J27" s="11">
        <v>0</v>
      </c>
      <c r="K27" s="11">
        <v>0</v>
      </c>
      <c r="L27" s="11">
        <f t="shared" si="1"/>
        <v>0</v>
      </c>
      <c r="M27" s="12">
        <v>3</v>
      </c>
      <c r="N27" s="12">
        <v>5</v>
      </c>
      <c r="O27" s="12">
        <v>10</v>
      </c>
      <c r="P27" s="12">
        <v>0</v>
      </c>
      <c r="Q27" s="12">
        <v>2</v>
      </c>
      <c r="R27" s="12">
        <f t="shared" si="2"/>
        <v>20</v>
      </c>
      <c r="S27" s="14"/>
      <c r="T27" s="14"/>
      <c r="U27" s="14"/>
      <c r="V27" s="14"/>
      <c r="W27" s="14"/>
      <c r="X27" s="15"/>
      <c r="Y27" s="3" t="s">
        <v>37</v>
      </c>
      <c r="Z27" s="3" t="s">
        <v>38</v>
      </c>
      <c r="AA27" s="3" t="s">
        <v>5</v>
      </c>
    </row>
    <row r="28" spans="1:27" ht="14.65" customHeight="1" x14ac:dyDescent="0.2">
      <c r="A28" s="8" t="s">
        <v>76</v>
      </c>
      <c r="B28" s="9">
        <v>1111111125</v>
      </c>
      <c r="C28" s="9" t="s">
        <v>108</v>
      </c>
      <c r="D28" s="9" t="s">
        <v>177</v>
      </c>
      <c r="E28" s="10">
        <v>16</v>
      </c>
      <c r="F28" s="10">
        <v>8</v>
      </c>
      <c r="G28" s="10">
        <v>2</v>
      </c>
      <c r="H28" s="10">
        <v>5</v>
      </c>
      <c r="I28" s="10">
        <f t="shared" si="0"/>
        <v>31</v>
      </c>
      <c r="J28" s="11">
        <v>35</v>
      </c>
      <c r="K28" s="11">
        <v>5</v>
      </c>
      <c r="L28" s="11">
        <f t="shared" si="1"/>
        <v>40</v>
      </c>
      <c r="M28" s="12">
        <v>5</v>
      </c>
      <c r="N28" s="12">
        <v>0</v>
      </c>
      <c r="O28" s="12">
        <v>15</v>
      </c>
      <c r="P28" s="12">
        <v>0</v>
      </c>
      <c r="Q28" s="12">
        <v>30</v>
      </c>
      <c r="R28" s="12">
        <f t="shared" si="2"/>
        <v>50</v>
      </c>
      <c r="S28" s="14"/>
      <c r="T28" s="14"/>
      <c r="U28" s="14"/>
      <c r="V28" s="14"/>
      <c r="W28" s="14"/>
      <c r="X28" s="15"/>
      <c r="Y28" s="3" t="s">
        <v>62</v>
      </c>
      <c r="Z28" s="3" t="s">
        <v>48</v>
      </c>
      <c r="AA28" s="3" t="s">
        <v>5</v>
      </c>
    </row>
    <row r="29" spans="1:27" ht="14.65" customHeight="1" x14ac:dyDescent="0.2">
      <c r="A29" s="8" t="s">
        <v>12</v>
      </c>
      <c r="B29" s="9">
        <v>1111111126</v>
      </c>
      <c r="C29" s="9" t="s">
        <v>111</v>
      </c>
      <c r="D29" s="9" t="s">
        <v>177</v>
      </c>
      <c r="E29" s="10">
        <v>10</v>
      </c>
      <c r="F29" s="10">
        <v>3</v>
      </c>
      <c r="G29" s="10">
        <v>4</v>
      </c>
      <c r="H29" s="10">
        <v>0</v>
      </c>
      <c r="I29" s="10">
        <f t="shared" si="0"/>
        <v>17</v>
      </c>
      <c r="J29" s="11">
        <v>70</v>
      </c>
      <c r="K29" s="11">
        <v>10</v>
      </c>
      <c r="L29" s="11">
        <f t="shared" si="1"/>
        <v>80</v>
      </c>
      <c r="M29" s="12">
        <v>5</v>
      </c>
      <c r="N29" s="12">
        <v>5</v>
      </c>
      <c r="O29" s="12">
        <v>20</v>
      </c>
      <c r="P29" s="12">
        <v>5</v>
      </c>
      <c r="Q29" s="12">
        <v>18</v>
      </c>
      <c r="R29" s="12">
        <f t="shared" si="2"/>
        <v>53</v>
      </c>
      <c r="S29" s="14"/>
      <c r="T29" s="14"/>
      <c r="U29" s="14"/>
      <c r="V29" s="14"/>
      <c r="W29" s="14"/>
      <c r="X29" s="15"/>
      <c r="Y29" s="3" t="s">
        <v>99</v>
      </c>
      <c r="Z29" s="3" t="s">
        <v>48</v>
      </c>
      <c r="AA29" s="3" t="s">
        <v>5</v>
      </c>
    </row>
    <row r="30" spans="1:27" ht="14.65" customHeight="1" x14ac:dyDescent="0.2">
      <c r="A30" s="8" t="s">
        <v>81</v>
      </c>
      <c r="B30" s="9">
        <v>1111111127</v>
      </c>
      <c r="C30" s="9" t="s">
        <v>113</v>
      </c>
      <c r="D30" s="9" t="s">
        <v>177</v>
      </c>
      <c r="E30" s="10">
        <v>16</v>
      </c>
      <c r="F30" s="10">
        <v>3</v>
      </c>
      <c r="G30" s="10">
        <v>3</v>
      </c>
      <c r="H30" s="10">
        <v>5</v>
      </c>
      <c r="I30" s="10">
        <f t="shared" si="0"/>
        <v>27</v>
      </c>
      <c r="J30" s="11">
        <v>40</v>
      </c>
      <c r="K30" s="11">
        <v>5</v>
      </c>
      <c r="L30" s="11">
        <f t="shared" si="1"/>
        <v>45</v>
      </c>
      <c r="M30" s="12">
        <v>15</v>
      </c>
      <c r="N30" s="12">
        <v>8</v>
      </c>
      <c r="O30" s="12">
        <v>18</v>
      </c>
      <c r="P30" s="12">
        <v>0</v>
      </c>
      <c r="Q30" s="12">
        <v>7</v>
      </c>
      <c r="R30" s="12">
        <f t="shared" si="2"/>
        <v>48</v>
      </c>
      <c r="S30" s="14"/>
      <c r="T30" s="14"/>
      <c r="U30" s="14"/>
      <c r="V30" s="14"/>
      <c r="W30" s="14"/>
      <c r="X30" s="15"/>
      <c r="Y30" s="3" t="s">
        <v>107</v>
      </c>
      <c r="Z30" s="3" t="s">
        <v>48</v>
      </c>
      <c r="AA30" s="3" t="s">
        <v>5</v>
      </c>
    </row>
    <row r="31" spans="1:27" ht="14.65" customHeight="1" x14ac:dyDescent="0.2">
      <c r="A31" s="8" t="s">
        <v>83</v>
      </c>
      <c r="B31" s="9">
        <v>1111111128</v>
      </c>
      <c r="C31" s="9" t="s">
        <v>115</v>
      </c>
      <c r="D31" s="9" t="s">
        <v>177</v>
      </c>
      <c r="E31" s="10">
        <v>12</v>
      </c>
      <c r="F31" s="10">
        <v>0</v>
      </c>
      <c r="G31" s="10">
        <v>3</v>
      </c>
      <c r="H31" s="10">
        <v>0</v>
      </c>
      <c r="I31" s="10">
        <f t="shared" si="0"/>
        <v>15</v>
      </c>
      <c r="J31" s="11">
        <v>60</v>
      </c>
      <c r="K31" s="11">
        <v>10</v>
      </c>
      <c r="L31" s="11">
        <f t="shared" si="1"/>
        <v>70</v>
      </c>
      <c r="M31" s="12">
        <v>0</v>
      </c>
      <c r="N31" s="12">
        <v>4</v>
      </c>
      <c r="O31" s="12">
        <v>10</v>
      </c>
      <c r="P31" s="12">
        <v>3</v>
      </c>
      <c r="Q31" s="12">
        <v>8</v>
      </c>
      <c r="R31" s="12">
        <f t="shared" si="2"/>
        <v>25</v>
      </c>
      <c r="S31" s="14"/>
      <c r="T31" s="14"/>
      <c r="U31" s="14"/>
      <c r="V31" s="14"/>
      <c r="W31" s="14"/>
      <c r="X31" s="15"/>
      <c r="Y31" s="3" t="s">
        <v>27</v>
      </c>
      <c r="Z31" s="3" t="s">
        <v>38</v>
      </c>
      <c r="AA31" s="3" t="s">
        <v>5</v>
      </c>
    </row>
    <row r="32" spans="1:27" ht="13.9" customHeight="1" x14ac:dyDescent="0.2">
      <c r="A32" s="8" t="s">
        <v>87</v>
      </c>
      <c r="B32" s="9">
        <v>1111111129</v>
      </c>
      <c r="C32" s="9" t="s">
        <v>116</v>
      </c>
      <c r="D32" s="9" t="s">
        <v>177</v>
      </c>
      <c r="E32" s="10">
        <v>3</v>
      </c>
      <c r="F32" s="10">
        <v>3</v>
      </c>
      <c r="G32" s="10">
        <v>0</v>
      </c>
      <c r="H32" s="10">
        <v>0</v>
      </c>
      <c r="I32" s="10">
        <f t="shared" si="0"/>
        <v>6</v>
      </c>
      <c r="J32" s="11">
        <v>25</v>
      </c>
      <c r="K32" s="11">
        <v>0</v>
      </c>
      <c r="L32" s="11">
        <f t="shared" si="1"/>
        <v>25</v>
      </c>
      <c r="M32" s="12">
        <v>0</v>
      </c>
      <c r="N32" s="12">
        <v>15</v>
      </c>
      <c r="O32" s="12">
        <v>15</v>
      </c>
      <c r="P32" s="12">
        <v>12</v>
      </c>
      <c r="Q32" s="12">
        <v>10</v>
      </c>
      <c r="R32" s="12">
        <f t="shared" si="2"/>
        <v>52</v>
      </c>
      <c r="S32" s="14"/>
      <c r="T32" s="14"/>
      <c r="U32" s="14"/>
      <c r="V32" s="14"/>
      <c r="W32" s="14"/>
      <c r="X32" s="15"/>
      <c r="Y32" s="3" t="s">
        <v>27</v>
      </c>
      <c r="Z32" s="3" t="s">
        <v>38</v>
      </c>
      <c r="AA32" s="3" t="s">
        <v>5</v>
      </c>
    </row>
    <row r="33" spans="1:27" ht="14.65" customHeight="1" x14ac:dyDescent="0.2">
      <c r="A33" s="8" t="s">
        <v>27</v>
      </c>
      <c r="B33" s="9">
        <v>1111111130</v>
      </c>
      <c r="C33" s="9" t="s">
        <v>117</v>
      </c>
      <c r="D33" s="9" t="s">
        <v>177</v>
      </c>
      <c r="E33" s="10">
        <v>16</v>
      </c>
      <c r="F33" s="10">
        <v>0</v>
      </c>
      <c r="G33" s="10">
        <v>3</v>
      </c>
      <c r="H33" s="10">
        <v>25</v>
      </c>
      <c r="I33" s="10">
        <f t="shared" si="0"/>
        <v>44</v>
      </c>
      <c r="J33" s="11">
        <v>50</v>
      </c>
      <c r="K33" s="11">
        <v>5</v>
      </c>
      <c r="L33" s="11">
        <f t="shared" si="1"/>
        <v>55</v>
      </c>
      <c r="M33" s="12">
        <v>10</v>
      </c>
      <c r="N33" s="12">
        <v>15</v>
      </c>
      <c r="O33" s="12">
        <v>15</v>
      </c>
      <c r="P33" s="12">
        <v>5</v>
      </c>
      <c r="Q33" s="12">
        <v>15</v>
      </c>
      <c r="R33" s="12">
        <f t="shared" si="2"/>
        <v>60</v>
      </c>
      <c r="S33" s="14"/>
      <c r="T33" s="14"/>
      <c r="U33" s="14"/>
      <c r="V33" s="14"/>
      <c r="W33" s="14"/>
      <c r="X33" s="15"/>
      <c r="Y33" s="3" t="s">
        <v>119</v>
      </c>
      <c r="Z33" s="3" t="s">
        <v>43</v>
      </c>
      <c r="AA33" s="3" t="s">
        <v>5</v>
      </c>
    </row>
    <row r="34" spans="1:27" ht="14.65" customHeight="1" x14ac:dyDescent="0.2">
      <c r="A34" s="8" t="s">
        <v>85</v>
      </c>
      <c r="B34" s="9">
        <v>1111111131</v>
      </c>
      <c r="C34" s="9" t="s">
        <v>120</v>
      </c>
      <c r="D34" s="9" t="s">
        <v>177</v>
      </c>
      <c r="E34" s="10">
        <v>25</v>
      </c>
      <c r="F34" s="10">
        <v>13</v>
      </c>
      <c r="G34" s="10">
        <v>21</v>
      </c>
      <c r="H34" s="10">
        <v>25</v>
      </c>
      <c r="I34" s="10">
        <f t="shared" si="0"/>
        <v>84</v>
      </c>
      <c r="J34" s="11">
        <v>70</v>
      </c>
      <c r="K34" s="11">
        <v>20</v>
      </c>
      <c r="L34" s="11">
        <f t="shared" si="1"/>
        <v>90</v>
      </c>
      <c r="M34" s="12">
        <v>15</v>
      </c>
      <c r="N34" s="12">
        <v>20</v>
      </c>
      <c r="O34" s="12">
        <v>25</v>
      </c>
      <c r="P34" s="12">
        <v>10</v>
      </c>
      <c r="Q34" s="12">
        <v>30</v>
      </c>
      <c r="R34" s="12">
        <f t="shared" si="2"/>
        <v>100</v>
      </c>
      <c r="S34" s="14"/>
      <c r="T34" s="14"/>
      <c r="U34" s="14"/>
      <c r="V34" s="14"/>
      <c r="W34" s="14"/>
      <c r="X34" s="15"/>
      <c r="Y34" s="3" t="s">
        <v>121</v>
      </c>
      <c r="Z34" s="3" t="s">
        <v>4</v>
      </c>
      <c r="AA34" s="3" t="s">
        <v>5</v>
      </c>
    </row>
    <row r="35" spans="1:27" ht="14.65" customHeight="1" x14ac:dyDescent="0.2">
      <c r="A35" s="8" t="s">
        <v>36</v>
      </c>
      <c r="B35" s="9">
        <v>1111111132</v>
      </c>
      <c r="C35" s="9" t="s">
        <v>123</v>
      </c>
      <c r="D35" s="9" t="s">
        <v>177</v>
      </c>
      <c r="E35" s="10">
        <v>11</v>
      </c>
      <c r="F35" s="10">
        <v>5</v>
      </c>
      <c r="G35" s="10">
        <v>5</v>
      </c>
      <c r="H35" s="10">
        <v>0</v>
      </c>
      <c r="I35" s="10">
        <f t="shared" si="0"/>
        <v>21</v>
      </c>
      <c r="J35" s="11">
        <v>5</v>
      </c>
      <c r="K35" s="11">
        <v>0</v>
      </c>
      <c r="L35" s="11">
        <f t="shared" si="1"/>
        <v>5</v>
      </c>
      <c r="M35" s="12">
        <v>10</v>
      </c>
      <c r="N35" s="12">
        <v>10</v>
      </c>
      <c r="O35" s="12">
        <v>10</v>
      </c>
      <c r="P35" s="12">
        <v>2</v>
      </c>
      <c r="Q35" s="12">
        <v>0</v>
      </c>
      <c r="R35" s="12">
        <f t="shared" si="2"/>
        <v>32</v>
      </c>
      <c r="S35" s="14"/>
      <c r="T35" s="14"/>
      <c r="U35" s="14"/>
      <c r="V35" s="14"/>
      <c r="W35" s="14"/>
      <c r="X35" s="15"/>
      <c r="Y35" s="3" t="s">
        <v>27</v>
      </c>
      <c r="Z35" s="3" t="s">
        <v>38</v>
      </c>
      <c r="AA35" s="3" t="s">
        <v>5</v>
      </c>
    </row>
    <row r="36" spans="1:27" ht="14.65" customHeight="1" x14ac:dyDescent="0.2">
      <c r="A36" s="8" t="s">
        <v>37</v>
      </c>
      <c r="B36" s="9">
        <v>1111111133</v>
      </c>
      <c r="C36" s="9" t="s">
        <v>124</v>
      </c>
      <c r="D36" s="9" t="s">
        <v>177</v>
      </c>
      <c r="E36" s="10">
        <v>16</v>
      </c>
      <c r="F36" s="10">
        <v>3</v>
      </c>
      <c r="G36" s="10">
        <v>5</v>
      </c>
      <c r="H36" s="10">
        <v>10</v>
      </c>
      <c r="I36" s="10">
        <f t="shared" si="0"/>
        <v>34</v>
      </c>
      <c r="J36" s="11">
        <v>30</v>
      </c>
      <c r="K36" s="11">
        <v>5</v>
      </c>
      <c r="L36" s="11">
        <f t="shared" si="1"/>
        <v>35</v>
      </c>
      <c r="M36" s="12">
        <v>0</v>
      </c>
      <c r="N36" s="12">
        <v>10</v>
      </c>
      <c r="O36" s="12">
        <v>15</v>
      </c>
      <c r="P36" s="12">
        <v>8</v>
      </c>
      <c r="Q36" s="12">
        <v>30</v>
      </c>
      <c r="R36" s="12">
        <f t="shared" si="2"/>
        <v>63</v>
      </c>
      <c r="S36" s="14"/>
      <c r="T36" s="14"/>
      <c r="U36" s="14"/>
      <c r="V36" s="14"/>
      <c r="W36" s="14"/>
      <c r="X36" s="15"/>
      <c r="Y36" s="3" t="s">
        <v>109</v>
      </c>
      <c r="Z36" s="3" t="s">
        <v>51</v>
      </c>
      <c r="AA36" s="3" t="s">
        <v>5</v>
      </c>
    </row>
    <row r="37" spans="1:27" ht="14.65" customHeight="1" x14ac:dyDescent="0.2">
      <c r="A37" s="8" t="s">
        <v>95</v>
      </c>
      <c r="B37" s="9">
        <v>1111111134</v>
      </c>
      <c r="C37" s="9" t="s">
        <v>127</v>
      </c>
      <c r="D37" s="9" t="s">
        <v>177</v>
      </c>
      <c r="E37" s="10">
        <v>17</v>
      </c>
      <c r="F37" s="10">
        <v>0</v>
      </c>
      <c r="G37" s="10">
        <v>5</v>
      </c>
      <c r="H37" s="10">
        <v>0</v>
      </c>
      <c r="I37" s="10">
        <f t="shared" si="0"/>
        <v>22</v>
      </c>
      <c r="J37" s="11">
        <v>10</v>
      </c>
      <c r="K37" s="11">
        <v>0</v>
      </c>
      <c r="L37" s="11">
        <f t="shared" si="1"/>
        <v>10</v>
      </c>
      <c r="M37" s="12">
        <v>15</v>
      </c>
      <c r="N37" s="12">
        <v>15</v>
      </c>
      <c r="O37" s="12">
        <v>15</v>
      </c>
      <c r="P37" s="12">
        <v>5</v>
      </c>
      <c r="Q37" s="12">
        <v>5</v>
      </c>
      <c r="R37" s="12">
        <f t="shared" si="2"/>
        <v>55</v>
      </c>
      <c r="S37" s="14"/>
      <c r="T37" s="14"/>
      <c r="U37" s="14"/>
      <c r="V37" s="14"/>
      <c r="W37" s="14"/>
      <c r="X37" s="15"/>
      <c r="Y37" s="3" t="s">
        <v>47</v>
      </c>
      <c r="Z37" s="3" t="s">
        <v>48</v>
      </c>
      <c r="AA37" s="3" t="s">
        <v>5</v>
      </c>
    </row>
    <row r="38" spans="1:27" ht="14.65" customHeight="1" x14ac:dyDescent="0.2">
      <c r="A38" s="8" t="s">
        <v>80</v>
      </c>
      <c r="B38" s="9">
        <v>1111111135</v>
      </c>
      <c r="C38" s="9" t="s">
        <v>134</v>
      </c>
      <c r="D38" s="9" t="s">
        <v>177</v>
      </c>
      <c r="E38" s="10">
        <v>19</v>
      </c>
      <c r="F38" s="10">
        <v>7</v>
      </c>
      <c r="G38" s="10">
        <v>5</v>
      </c>
      <c r="H38" s="10">
        <v>0</v>
      </c>
      <c r="I38" s="10">
        <f t="shared" si="0"/>
        <v>31</v>
      </c>
      <c r="J38" s="11">
        <v>30</v>
      </c>
      <c r="K38" s="11">
        <v>0</v>
      </c>
      <c r="L38" s="11">
        <f t="shared" si="1"/>
        <v>30</v>
      </c>
      <c r="M38" s="12">
        <v>5</v>
      </c>
      <c r="N38" s="12">
        <v>20</v>
      </c>
      <c r="O38" s="12">
        <v>15</v>
      </c>
      <c r="P38" s="12">
        <v>10</v>
      </c>
      <c r="Q38" s="12">
        <v>20</v>
      </c>
      <c r="R38" s="12">
        <f t="shared" si="2"/>
        <v>70</v>
      </c>
      <c r="S38" s="14"/>
      <c r="T38" s="14"/>
      <c r="U38" s="14"/>
      <c r="V38" s="14"/>
      <c r="W38" s="14"/>
      <c r="X38" s="15"/>
      <c r="Y38" s="3" t="s">
        <v>86</v>
      </c>
      <c r="Z38" s="3" t="s">
        <v>51</v>
      </c>
      <c r="AA38" s="3" t="s">
        <v>5</v>
      </c>
    </row>
    <row r="39" spans="1:27" ht="14.65" customHeight="1" x14ac:dyDescent="0.2">
      <c r="A39" s="8" t="s">
        <v>79</v>
      </c>
      <c r="B39" s="9">
        <v>1111111136</v>
      </c>
      <c r="C39" s="9" t="s">
        <v>137</v>
      </c>
      <c r="D39" s="9" t="s">
        <v>177</v>
      </c>
      <c r="E39" s="10">
        <v>12</v>
      </c>
      <c r="F39" s="10">
        <v>3</v>
      </c>
      <c r="G39" s="10">
        <v>0</v>
      </c>
      <c r="H39" s="10">
        <v>0</v>
      </c>
      <c r="I39" s="10">
        <f t="shared" si="0"/>
        <v>15</v>
      </c>
      <c r="J39" s="11">
        <v>20</v>
      </c>
      <c r="K39" s="11">
        <v>0</v>
      </c>
      <c r="L39" s="11">
        <f t="shared" si="1"/>
        <v>20</v>
      </c>
      <c r="M39" s="12">
        <v>10</v>
      </c>
      <c r="N39" s="12">
        <v>15</v>
      </c>
      <c r="O39" s="12">
        <v>5</v>
      </c>
      <c r="P39" s="12">
        <v>0</v>
      </c>
      <c r="Q39" s="12">
        <v>2</v>
      </c>
      <c r="R39" s="12">
        <f t="shared" si="2"/>
        <v>32</v>
      </c>
      <c r="S39" s="14"/>
      <c r="T39" s="14"/>
      <c r="U39" s="14"/>
      <c r="V39" s="14"/>
      <c r="W39" s="14"/>
      <c r="X39" s="15"/>
      <c r="Y39" s="3" t="s">
        <v>27</v>
      </c>
      <c r="Z39" s="3" t="s">
        <v>38</v>
      </c>
      <c r="AA39" s="3" t="s">
        <v>5</v>
      </c>
    </row>
    <row r="40" spans="1:27" x14ac:dyDescent="0.2">
      <c r="D40" s="26" t="s">
        <v>159</v>
      </c>
      <c r="E40" s="28">
        <f>AVERAGE(E4:E39)</f>
        <v>16.805555555555557</v>
      </c>
      <c r="F40" s="28">
        <f t="shared" ref="F40:X40" si="4">AVERAGE(F4:F39)</f>
        <v>5.5277777777777777</v>
      </c>
      <c r="G40" s="28">
        <f t="shared" si="4"/>
        <v>5.8055555555555554</v>
      </c>
      <c r="H40" s="28">
        <f t="shared" si="4"/>
        <v>10.138888888888889</v>
      </c>
      <c r="I40" s="28">
        <f t="shared" si="4"/>
        <v>38.277777777777779</v>
      </c>
      <c r="J40" s="28">
        <f t="shared" si="4"/>
        <v>37.5</v>
      </c>
      <c r="K40" s="28">
        <f t="shared" si="4"/>
        <v>7.7777777777777777</v>
      </c>
      <c r="L40" s="28">
        <f t="shared" si="4"/>
        <v>45.277777777777779</v>
      </c>
      <c r="M40" s="28">
        <f t="shared" si="4"/>
        <v>7.4444444444444446</v>
      </c>
      <c r="N40" s="28">
        <f t="shared" si="4"/>
        <v>11.138888888888889</v>
      </c>
      <c r="O40" s="28">
        <f t="shared" si="4"/>
        <v>14.694444444444445</v>
      </c>
      <c r="P40" s="28">
        <f t="shared" si="4"/>
        <v>4.083333333333333</v>
      </c>
      <c r="Q40" s="28">
        <f t="shared" si="4"/>
        <v>13.75</v>
      </c>
      <c r="R40" s="28">
        <f t="shared" si="4"/>
        <v>51.111111111111114</v>
      </c>
      <c r="S40" s="28">
        <f t="shared" si="4"/>
        <v>2.6666666666666665</v>
      </c>
      <c r="T40" s="28">
        <f t="shared" si="4"/>
        <v>8.3333333333333339</v>
      </c>
      <c r="U40" s="28">
        <f t="shared" si="4"/>
        <v>1.6666666666666667</v>
      </c>
      <c r="V40" s="28">
        <f t="shared" si="4"/>
        <v>0</v>
      </c>
      <c r="W40" s="28">
        <f t="shared" si="4"/>
        <v>3.6666666666666665</v>
      </c>
      <c r="X40" s="28">
        <f t="shared" si="4"/>
        <v>16.333333333333332</v>
      </c>
    </row>
  </sheetData>
  <mergeCells count="9">
    <mergeCell ref="A1:X1"/>
    <mergeCell ref="A2:A3"/>
    <mergeCell ref="B2:B3"/>
    <mergeCell ref="C2:C3"/>
    <mergeCell ref="D2:D3"/>
    <mergeCell ref="E2:I2"/>
    <mergeCell ref="J2:L2"/>
    <mergeCell ref="M2:R2"/>
    <mergeCell ref="S2:X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059F3-3001-40D6-B6AA-C10030F40CA2}">
  <dimension ref="A1:W40"/>
  <sheetViews>
    <sheetView zoomScale="85" zoomScaleNormal="85" workbookViewId="0">
      <selection activeCell="D4" sqref="D4:D39"/>
    </sheetView>
  </sheetViews>
  <sheetFormatPr defaultColWidth="8.85546875" defaultRowHeight="12.75" x14ac:dyDescent="0.2"/>
  <cols>
    <col min="1" max="1" width="3.28515625" style="2" bestFit="1" customWidth="1"/>
    <col min="2" max="2" width="12" style="2" bestFit="1" customWidth="1"/>
    <col min="3" max="3" width="25.7109375" style="2" bestFit="1" customWidth="1"/>
    <col min="4" max="4" width="16.42578125" style="2" bestFit="1" customWidth="1"/>
    <col min="5" max="7" width="6.140625" style="1" bestFit="1" customWidth="1"/>
    <col min="8" max="8" width="11.28515625" style="1" bestFit="1" customWidth="1"/>
    <col min="9" max="9" width="8.42578125" style="1" bestFit="1" customWidth="1"/>
    <col min="10" max="11" width="6.140625" style="1" bestFit="1" customWidth="1"/>
    <col min="12" max="12" width="11.28515625" style="1" bestFit="1" customWidth="1"/>
    <col min="13" max="13" width="7.140625" style="1" bestFit="1" customWidth="1"/>
    <col min="14" max="16" width="6.140625" style="1" bestFit="1" customWidth="1"/>
    <col min="17" max="18" width="11.28515625" style="1" bestFit="1" customWidth="1"/>
    <col min="19" max="23" width="7.140625" style="1" bestFit="1" customWidth="1"/>
    <col min="24" max="16384" width="8.85546875" style="1"/>
  </cols>
  <sheetData>
    <row r="1" spans="1:23" x14ac:dyDescent="0.2">
      <c r="A1" s="42"/>
      <c r="B1" s="42"/>
      <c r="C1" s="42"/>
      <c r="D1" s="42"/>
      <c r="E1" s="44" t="s">
        <v>167</v>
      </c>
      <c r="F1" s="44"/>
      <c r="G1" s="44"/>
      <c r="H1" s="44"/>
      <c r="I1" s="44"/>
      <c r="J1" s="45" t="s">
        <v>166</v>
      </c>
      <c r="K1" s="45"/>
      <c r="L1" s="45"/>
      <c r="M1" s="45"/>
      <c r="N1" s="46" t="s">
        <v>170</v>
      </c>
      <c r="O1" s="46"/>
      <c r="P1" s="46"/>
      <c r="Q1" s="46"/>
      <c r="R1" s="46"/>
      <c r="S1" s="46"/>
      <c r="T1" s="47" t="s">
        <v>172</v>
      </c>
      <c r="U1" s="47"/>
      <c r="V1" s="48" t="s">
        <v>174</v>
      </c>
      <c r="W1" s="48"/>
    </row>
    <row r="2" spans="1:23" x14ac:dyDescent="0.2">
      <c r="A2" s="31" t="s">
        <v>140</v>
      </c>
      <c r="B2" s="37" t="s">
        <v>141</v>
      </c>
      <c r="C2" s="37" t="s">
        <v>142</v>
      </c>
      <c r="D2" s="37" t="s">
        <v>143</v>
      </c>
      <c r="E2" s="43" t="s">
        <v>160</v>
      </c>
      <c r="F2" s="43" t="s">
        <v>162</v>
      </c>
      <c r="G2" s="43" t="s">
        <v>163</v>
      </c>
      <c r="H2" s="43" t="s">
        <v>164</v>
      </c>
      <c r="I2" s="43" t="s">
        <v>165</v>
      </c>
      <c r="J2" s="41" t="s">
        <v>160</v>
      </c>
      <c r="K2" s="41" t="s">
        <v>163</v>
      </c>
      <c r="L2" s="41" t="s">
        <v>168</v>
      </c>
      <c r="M2" s="41" t="s">
        <v>169</v>
      </c>
      <c r="N2" s="39" t="s">
        <v>160</v>
      </c>
      <c r="O2" s="39" t="s">
        <v>161</v>
      </c>
      <c r="P2" s="39" t="s">
        <v>162</v>
      </c>
      <c r="Q2" s="39" t="s">
        <v>164</v>
      </c>
      <c r="R2" s="39" t="s">
        <v>168</v>
      </c>
      <c r="S2" s="39" t="s">
        <v>171</v>
      </c>
      <c r="T2" s="40" t="s">
        <v>171</v>
      </c>
      <c r="U2" s="40" t="s">
        <v>173</v>
      </c>
      <c r="V2" s="38" t="s">
        <v>175</v>
      </c>
      <c r="W2" s="38" t="s">
        <v>173</v>
      </c>
    </row>
    <row r="3" spans="1:23" x14ac:dyDescent="0.2">
      <c r="A3" s="31"/>
      <c r="B3" s="37"/>
      <c r="C3" s="37"/>
      <c r="D3" s="37"/>
      <c r="E3" s="43"/>
      <c r="F3" s="43"/>
      <c r="G3" s="43"/>
      <c r="H3" s="43"/>
      <c r="I3" s="43"/>
      <c r="J3" s="41"/>
      <c r="K3" s="41"/>
      <c r="L3" s="41"/>
      <c r="M3" s="41"/>
      <c r="N3" s="39"/>
      <c r="O3" s="39"/>
      <c r="P3" s="39"/>
      <c r="Q3" s="39"/>
      <c r="R3" s="39"/>
      <c r="S3" s="39"/>
      <c r="T3" s="40"/>
      <c r="U3" s="40"/>
      <c r="V3" s="38"/>
      <c r="W3" s="38"/>
    </row>
    <row r="4" spans="1:23" x14ac:dyDescent="0.2">
      <c r="A4" s="8" t="s">
        <v>0</v>
      </c>
      <c r="B4" s="9">
        <v>1111111101</v>
      </c>
      <c r="C4" s="9" t="s">
        <v>1</v>
      </c>
      <c r="D4" s="9" t="s">
        <v>179</v>
      </c>
      <c r="E4" s="17">
        <f>'Dersi Geçen Öğrenciler'!E4*(100/25)</f>
        <v>100</v>
      </c>
      <c r="F4" s="17">
        <f>'Dersi Geçen Öğrenciler'!F4*(100/25)</f>
        <v>64</v>
      </c>
      <c r="G4" s="17">
        <f>'Dersi Geçen Öğrenciler'!H4*(100/25)</f>
        <v>100</v>
      </c>
      <c r="H4" s="25">
        <f>'Dersi Geçen Öğrenciler'!J4*(100/70)</f>
        <v>71.428571428571431</v>
      </c>
      <c r="I4" s="25">
        <f>'Dersi Geçen Öğrenciler'!M4*(100/15)</f>
        <v>80</v>
      </c>
      <c r="J4" s="17">
        <f>'Dersi Geçen Öğrenciler'!E4*(100/25)</f>
        <v>100</v>
      </c>
      <c r="K4" s="17">
        <f>'Dersi Geçen Öğrenciler'!H4*(100/25)</f>
        <v>100</v>
      </c>
      <c r="L4" s="25">
        <f>'Dersi Geçen Öğrenciler'!K4*(100/30)</f>
        <v>100</v>
      </c>
      <c r="M4" s="17">
        <f>'Dersi Geçen Öğrenciler'!N4*(100/20)</f>
        <v>75</v>
      </c>
      <c r="N4" s="17">
        <f>'Dersi Geçen Öğrenciler'!E4*(100/25)</f>
        <v>100</v>
      </c>
      <c r="O4" s="17">
        <f>'Dersi Geçen Öğrenciler'!F4*(100/25)</f>
        <v>64</v>
      </c>
      <c r="P4" s="17">
        <f>'Dersi Geçen Öğrenciler'!G4*(100/25)</f>
        <v>60</v>
      </c>
      <c r="Q4" s="25">
        <f>'Dersi Geçen Öğrenciler'!J4*(100/70)</f>
        <v>71.428571428571431</v>
      </c>
      <c r="R4" s="25">
        <f>'Dersi Geçen Öğrenciler'!K4*(100/30)</f>
        <v>100</v>
      </c>
      <c r="S4" s="17">
        <f>'Dersi Geçen Öğrenciler'!O4*(100/25)</f>
        <v>100</v>
      </c>
      <c r="T4" s="17">
        <f>'Dersi Geçen Öğrenciler'!O4*(100/25)</f>
        <v>100</v>
      </c>
      <c r="U4" s="25">
        <f>'Dersi Geçen Öğrenciler'!Q4*(100/30)</f>
        <v>100</v>
      </c>
      <c r="V4" s="17">
        <f>'Dersi Geçen Öğrenciler'!P4*(100/10)</f>
        <v>100</v>
      </c>
      <c r="W4" s="25">
        <f>'Dersi Geçen Öğrenciler'!Q4*(100/30)</f>
        <v>100</v>
      </c>
    </row>
    <row r="5" spans="1:23" x14ac:dyDescent="0.2">
      <c r="A5" s="8" t="s">
        <v>6</v>
      </c>
      <c r="B5" s="9">
        <v>1111111102</v>
      </c>
      <c r="C5" s="9" t="s">
        <v>7</v>
      </c>
      <c r="D5" s="9" t="s">
        <v>179</v>
      </c>
      <c r="E5" s="17">
        <f>'Dersi Geçen Öğrenciler'!E5*(100/25)</f>
        <v>76</v>
      </c>
      <c r="F5" s="17">
        <f>'Dersi Geçen Öğrenciler'!F5*(100/25)</f>
        <v>44</v>
      </c>
      <c r="G5" s="17">
        <f>'Dersi Geçen Öğrenciler'!H5*(100/25)</f>
        <v>100</v>
      </c>
      <c r="H5" s="25">
        <f>'Dersi Geçen Öğrenciler'!J5*(100/70)</f>
        <v>85.714285714285722</v>
      </c>
      <c r="I5" s="25">
        <f>'Dersi Geçen Öğrenciler'!M5*(100/15)</f>
        <v>100</v>
      </c>
      <c r="J5" s="17">
        <f>'Dersi Geçen Öğrenciler'!E5*(100/25)</f>
        <v>76</v>
      </c>
      <c r="K5" s="17">
        <f>'Dersi Geçen Öğrenciler'!H5*(100/25)</f>
        <v>100</v>
      </c>
      <c r="L5" s="25">
        <f>'Dersi Geçen Öğrenciler'!K5*(100/30)</f>
        <v>66.666666666666671</v>
      </c>
      <c r="M5" s="17">
        <f>'Dersi Geçen Öğrenciler'!N5*(100/20)</f>
        <v>100</v>
      </c>
      <c r="N5" s="17">
        <f>'Dersi Geçen Öğrenciler'!E5*(100/25)</f>
        <v>76</v>
      </c>
      <c r="O5" s="17">
        <f>'Dersi Geçen Öğrenciler'!F5*(100/25)</f>
        <v>44</v>
      </c>
      <c r="P5" s="17">
        <f>'Dersi Geçen Öğrenciler'!G5*(100/25)</f>
        <v>68</v>
      </c>
      <c r="Q5" s="25">
        <f>'Dersi Geçen Öğrenciler'!J5*(100/70)</f>
        <v>85.714285714285722</v>
      </c>
      <c r="R5" s="25">
        <f>'Dersi Geçen Öğrenciler'!K5*(100/30)</f>
        <v>66.666666666666671</v>
      </c>
      <c r="S5" s="17">
        <f>'Dersi Geçen Öğrenciler'!O5*(100/25)</f>
        <v>80</v>
      </c>
      <c r="T5" s="17">
        <f>'Dersi Geçen Öğrenciler'!O5*(100/25)</f>
        <v>80</v>
      </c>
      <c r="U5" s="25">
        <f>'Dersi Geçen Öğrenciler'!Q5*(100/30)</f>
        <v>40</v>
      </c>
      <c r="V5" s="17">
        <f>'Dersi Geçen Öğrenciler'!P5*(100/10)</f>
        <v>100</v>
      </c>
      <c r="W5" s="25">
        <f>'Dersi Geçen Öğrenciler'!Q5*(100/30)</f>
        <v>40</v>
      </c>
    </row>
    <row r="6" spans="1:23" x14ac:dyDescent="0.2">
      <c r="A6" s="8" t="s">
        <v>10</v>
      </c>
      <c r="B6" s="9">
        <v>1111111103</v>
      </c>
      <c r="C6" s="9" t="s">
        <v>35</v>
      </c>
      <c r="D6" s="9" t="s">
        <v>179</v>
      </c>
      <c r="E6" s="17">
        <f>'Dersi Geçen Öğrenciler'!E6*(100/25)</f>
        <v>88</v>
      </c>
      <c r="F6" s="17">
        <f>'Dersi Geçen Öğrenciler'!F6*(100/25)</f>
        <v>0</v>
      </c>
      <c r="G6" s="17">
        <f>'Dersi Geçen Öğrenciler'!H6*(100/25)</f>
        <v>0</v>
      </c>
      <c r="H6" s="25">
        <f>'Dersi Geçen Öğrenciler'!J6*(100/70)</f>
        <v>35.714285714285715</v>
      </c>
      <c r="I6" s="25">
        <f>'Dersi Geçen Öğrenciler'!M6*(100/15)</f>
        <v>0</v>
      </c>
      <c r="J6" s="17">
        <f>'Dersi Geçen Öğrenciler'!E6*(100/25)</f>
        <v>88</v>
      </c>
      <c r="K6" s="17">
        <f>'Dersi Geçen Öğrenciler'!H6*(100/25)</f>
        <v>0</v>
      </c>
      <c r="L6" s="25">
        <f>'Dersi Geçen Öğrenciler'!K6*(100/30)</f>
        <v>16.666666666666668</v>
      </c>
      <c r="M6" s="17">
        <f>'Dersi Geçen Öğrenciler'!N6*(100/20)</f>
        <v>25</v>
      </c>
      <c r="N6" s="17">
        <f>'Dersi Geçen Öğrenciler'!E6*(100/25)</f>
        <v>88</v>
      </c>
      <c r="O6" s="17">
        <f>'Dersi Geçen Öğrenciler'!F6*(100/25)</f>
        <v>0</v>
      </c>
      <c r="P6" s="17">
        <f>'Dersi Geçen Öğrenciler'!G6*(100/25)</f>
        <v>8</v>
      </c>
      <c r="Q6" s="25">
        <f>'Dersi Geçen Öğrenciler'!J6*(100/70)</f>
        <v>35.714285714285715</v>
      </c>
      <c r="R6" s="25">
        <f>'Dersi Geçen Öğrenciler'!K6*(100/30)</f>
        <v>16.666666666666668</v>
      </c>
      <c r="S6" s="17">
        <f>'Dersi Geçen Öğrenciler'!O6*(100/25)</f>
        <v>72</v>
      </c>
      <c r="T6" s="17">
        <f>'Dersi Geçen Öğrenciler'!O6*(100/25)</f>
        <v>72</v>
      </c>
      <c r="U6" s="25">
        <f>'Dersi Geçen Öğrenciler'!Q6*(100/30)</f>
        <v>16.666666666666668</v>
      </c>
      <c r="V6" s="17">
        <f>'Dersi Geçen Öğrenciler'!P6*(100/10)</f>
        <v>50</v>
      </c>
      <c r="W6" s="25">
        <f>'Dersi Geçen Öğrenciler'!Q6*(100/30)</f>
        <v>16.666666666666668</v>
      </c>
    </row>
    <row r="7" spans="1:23" x14ac:dyDescent="0.2">
      <c r="A7" s="8" t="s">
        <v>2</v>
      </c>
      <c r="B7" s="9">
        <v>1111111104</v>
      </c>
      <c r="C7" s="9" t="s">
        <v>39</v>
      </c>
      <c r="D7" s="9" t="s">
        <v>179</v>
      </c>
      <c r="E7" s="17">
        <f>'Dersi Geçen Öğrenciler'!E7*(100/25)</f>
        <v>52</v>
      </c>
      <c r="F7" s="17">
        <f>'Dersi Geçen Öğrenciler'!F7*(100/25)</f>
        <v>32</v>
      </c>
      <c r="G7" s="17">
        <f>'Dersi Geçen Öğrenciler'!H7*(100/25)</f>
        <v>80</v>
      </c>
      <c r="H7" s="25">
        <f>'Dersi Geçen Öğrenciler'!J7*(100/70)</f>
        <v>57.142857142857146</v>
      </c>
      <c r="I7" s="25">
        <f>'Dersi Geçen Öğrenciler'!M7*(100/15)</f>
        <v>100</v>
      </c>
      <c r="J7" s="17">
        <f>'Dersi Geçen Öğrenciler'!E7*(100/25)</f>
        <v>52</v>
      </c>
      <c r="K7" s="17">
        <f>'Dersi Geçen Öğrenciler'!H7*(100/25)</f>
        <v>80</v>
      </c>
      <c r="L7" s="25">
        <f>'Dersi Geçen Öğrenciler'!K7*(100/30)</f>
        <v>33.333333333333336</v>
      </c>
      <c r="M7" s="17">
        <f>'Dersi Geçen Öğrenciler'!N7*(100/20)</f>
        <v>50</v>
      </c>
      <c r="N7" s="17">
        <f>'Dersi Geçen Öğrenciler'!E7*(100/25)</f>
        <v>52</v>
      </c>
      <c r="O7" s="17">
        <f>'Dersi Geçen Öğrenciler'!F7*(100/25)</f>
        <v>32</v>
      </c>
      <c r="P7" s="17">
        <f>'Dersi Geçen Öğrenciler'!G7*(100/25)</f>
        <v>8</v>
      </c>
      <c r="Q7" s="25">
        <f>'Dersi Geçen Öğrenciler'!J7*(100/70)</f>
        <v>57.142857142857146</v>
      </c>
      <c r="R7" s="25">
        <f>'Dersi Geçen Öğrenciler'!K7*(100/30)</f>
        <v>33.333333333333336</v>
      </c>
      <c r="S7" s="17">
        <f>'Dersi Geçen Öğrenciler'!O7*(100/25)</f>
        <v>100</v>
      </c>
      <c r="T7" s="17">
        <f>'Dersi Geçen Öğrenciler'!O7*(100/25)</f>
        <v>100</v>
      </c>
      <c r="U7" s="25">
        <f>'Dersi Geçen Öğrenciler'!Q7*(100/30)</f>
        <v>10</v>
      </c>
      <c r="V7" s="17">
        <f>'Dersi Geçen Öğrenciler'!P7*(100/10)</f>
        <v>20</v>
      </c>
      <c r="W7" s="25">
        <f>'Dersi Geçen Öğrenciler'!Q7*(100/30)</f>
        <v>10</v>
      </c>
    </row>
    <row r="8" spans="1:23" x14ac:dyDescent="0.2">
      <c r="A8" s="8" t="s">
        <v>14</v>
      </c>
      <c r="B8" s="9">
        <v>1111111105</v>
      </c>
      <c r="C8" s="9" t="s">
        <v>45</v>
      </c>
      <c r="D8" s="9" t="s">
        <v>179</v>
      </c>
      <c r="E8" s="17">
        <f>'Dersi Geçen Öğrenciler'!E8*(100/25)</f>
        <v>72</v>
      </c>
      <c r="F8" s="17">
        <f>'Dersi Geçen Öğrenciler'!F8*(100/25)</f>
        <v>0</v>
      </c>
      <c r="G8" s="17">
        <f>'Dersi Geçen Öğrenciler'!H8*(100/25)</f>
        <v>100</v>
      </c>
      <c r="H8" s="25">
        <f>'Dersi Geçen Öğrenciler'!J8*(100/70)</f>
        <v>0</v>
      </c>
      <c r="I8" s="25">
        <f>'Dersi Geçen Öğrenciler'!M8*(100/15)</f>
        <v>53.333333333333336</v>
      </c>
      <c r="J8" s="17">
        <f>'Dersi Geçen Öğrenciler'!E8*(100/25)</f>
        <v>72</v>
      </c>
      <c r="K8" s="17">
        <f>'Dersi Geçen Öğrenciler'!H8*(100/25)</f>
        <v>100</v>
      </c>
      <c r="L8" s="25">
        <f>'Dersi Geçen Öğrenciler'!K8*(100/30)</f>
        <v>0</v>
      </c>
      <c r="M8" s="17">
        <f>'Dersi Geçen Öğrenciler'!N8*(100/20)</f>
        <v>50</v>
      </c>
      <c r="N8" s="17">
        <f>'Dersi Geçen Öğrenciler'!E8*(100/25)</f>
        <v>72</v>
      </c>
      <c r="O8" s="17">
        <f>'Dersi Geçen Öğrenciler'!F8*(100/25)</f>
        <v>0</v>
      </c>
      <c r="P8" s="17">
        <f>'Dersi Geçen Öğrenciler'!G8*(100/25)</f>
        <v>4</v>
      </c>
      <c r="Q8" s="25">
        <f>'Dersi Geçen Öğrenciler'!J8*(100/70)</f>
        <v>0</v>
      </c>
      <c r="R8" s="25">
        <f>'Dersi Geçen Öğrenciler'!K8*(100/30)</f>
        <v>0</v>
      </c>
      <c r="S8" s="17">
        <f>'Dersi Geçen Öğrenciler'!O8*(100/25)</f>
        <v>0</v>
      </c>
      <c r="T8" s="17">
        <f>'Dersi Geçen Öğrenciler'!O8*(100/25)</f>
        <v>0</v>
      </c>
      <c r="U8" s="25">
        <f>'Dersi Geçen Öğrenciler'!Q8*(100/30)</f>
        <v>13.333333333333334</v>
      </c>
      <c r="V8" s="17">
        <f>'Dersi Geçen Öğrenciler'!P8*(100/10)</f>
        <v>0</v>
      </c>
      <c r="W8" s="25">
        <f>'Dersi Geçen Öğrenciler'!Q8*(100/30)</f>
        <v>13.333333333333334</v>
      </c>
    </row>
    <row r="9" spans="1:23" x14ac:dyDescent="0.2">
      <c r="A9" s="8" t="s">
        <v>22</v>
      </c>
      <c r="B9" s="9">
        <v>1111111106</v>
      </c>
      <c r="C9" s="9" t="s">
        <v>49</v>
      </c>
      <c r="D9" s="9" t="s">
        <v>179</v>
      </c>
      <c r="E9" s="17">
        <f>'Dersi Geçen Öğrenciler'!E9*(100/25)</f>
        <v>64</v>
      </c>
      <c r="F9" s="17">
        <f>'Dersi Geçen Öğrenciler'!F9*(100/25)</f>
        <v>20</v>
      </c>
      <c r="G9" s="17">
        <f>'Dersi Geçen Öğrenciler'!H9*(100/25)</f>
        <v>0</v>
      </c>
      <c r="H9" s="25">
        <f>'Dersi Geçen Öğrenciler'!J9*(100/70)</f>
        <v>28.571428571428573</v>
      </c>
      <c r="I9" s="25">
        <f>'Dersi Geçen Öğrenciler'!M9*(100/15)</f>
        <v>100</v>
      </c>
      <c r="J9" s="17">
        <f>'Dersi Geçen Öğrenciler'!E9*(100/25)</f>
        <v>64</v>
      </c>
      <c r="K9" s="17">
        <f>'Dersi Geçen Öğrenciler'!H9*(100/25)</f>
        <v>0</v>
      </c>
      <c r="L9" s="25">
        <f>'Dersi Geçen Öğrenciler'!K9*(100/30)</f>
        <v>0</v>
      </c>
      <c r="M9" s="17">
        <f>'Dersi Geçen Öğrenciler'!N9*(100/20)</f>
        <v>40</v>
      </c>
      <c r="N9" s="17">
        <f>'Dersi Geçen Öğrenciler'!E9*(100/25)</f>
        <v>64</v>
      </c>
      <c r="O9" s="17">
        <f>'Dersi Geçen Öğrenciler'!F9*(100/25)</f>
        <v>20</v>
      </c>
      <c r="P9" s="17">
        <f>'Dersi Geçen Öğrenciler'!G9*(100/25)</f>
        <v>20</v>
      </c>
      <c r="Q9" s="25">
        <f>'Dersi Geçen Öğrenciler'!J9*(100/70)</f>
        <v>28.571428571428573</v>
      </c>
      <c r="R9" s="25">
        <f>'Dersi Geçen Öğrenciler'!K9*(100/30)</f>
        <v>0</v>
      </c>
      <c r="S9" s="17">
        <f>'Dersi Geçen Öğrenciler'!O9*(100/25)</f>
        <v>80</v>
      </c>
      <c r="T9" s="17">
        <f>'Dersi Geçen Öğrenciler'!O9*(100/25)</f>
        <v>80</v>
      </c>
      <c r="U9" s="25">
        <f>'Dersi Geçen Öğrenciler'!Q9*(100/30)</f>
        <v>50</v>
      </c>
      <c r="V9" s="17">
        <f>'Dersi Geçen Öğrenciler'!P9*(100/10)</f>
        <v>50</v>
      </c>
      <c r="W9" s="25">
        <f>'Dersi Geçen Öğrenciler'!Q9*(100/30)</f>
        <v>50</v>
      </c>
    </row>
    <row r="10" spans="1:23" x14ac:dyDescent="0.2">
      <c r="A10" s="8" t="s">
        <v>13</v>
      </c>
      <c r="B10" s="9">
        <v>1111111107</v>
      </c>
      <c r="C10" s="9" t="s">
        <v>52</v>
      </c>
      <c r="D10" s="9" t="s">
        <v>179</v>
      </c>
      <c r="E10" s="17">
        <f>'Dersi Geçen Öğrenciler'!E10*(100/25)</f>
        <v>88</v>
      </c>
      <c r="F10" s="17">
        <f>'Dersi Geçen Öğrenciler'!F10*(100/25)</f>
        <v>72</v>
      </c>
      <c r="G10" s="17">
        <f>'Dersi Geçen Öğrenciler'!H10*(100/25)</f>
        <v>40</v>
      </c>
      <c r="H10" s="25">
        <f>'Dersi Geçen Öğrenciler'!J10*(100/70)</f>
        <v>85.714285714285722</v>
      </c>
      <c r="I10" s="25">
        <f>'Dersi Geçen Öğrenciler'!M10*(100/15)</f>
        <v>100</v>
      </c>
      <c r="J10" s="17">
        <f>'Dersi Geçen Öğrenciler'!E10*(100/25)</f>
        <v>88</v>
      </c>
      <c r="K10" s="17">
        <f>'Dersi Geçen Öğrenciler'!H10*(100/25)</f>
        <v>40</v>
      </c>
      <c r="L10" s="25">
        <f>'Dersi Geçen Öğrenciler'!K10*(100/30)</f>
        <v>33.333333333333336</v>
      </c>
      <c r="M10" s="17">
        <f>'Dersi Geçen Öğrenciler'!N10*(100/20)</f>
        <v>100</v>
      </c>
      <c r="N10" s="17">
        <f>'Dersi Geçen Öğrenciler'!E10*(100/25)</f>
        <v>88</v>
      </c>
      <c r="O10" s="17">
        <f>'Dersi Geçen Öğrenciler'!F10*(100/25)</f>
        <v>72</v>
      </c>
      <c r="P10" s="17">
        <f>'Dersi Geçen Öğrenciler'!G10*(100/25)</f>
        <v>68</v>
      </c>
      <c r="Q10" s="25">
        <f>'Dersi Geçen Öğrenciler'!J10*(100/70)</f>
        <v>85.714285714285722</v>
      </c>
      <c r="R10" s="25">
        <f>'Dersi Geçen Öğrenciler'!K10*(100/30)</f>
        <v>33.333333333333336</v>
      </c>
      <c r="S10" s="17">
        <f>'Dersi Geçen Öğrenciler'!O10*(100/25)</f>
        <v>32</v>
      </c>
      <c r="T10" s="17">
        <f>'Dersi Geçen Öğrenciler'!O10*(100/25)</f>
        <v>32</v>
      </c>
      <c r="U10" s="25">
        <f>'Dersi Geçen Öğrenciler'!Q10*(100/30)</f>
        <v>100</v>
      </c>
      <c r="V10" s="17">
        <f>'Dersi Geçen Öğrenciler'!P10*(100/10)</f>
        <v>100</v>
      </c>
      <c r="W10" s="25">
        <f>'Dersi Geçen Öğrenciler'!Q10*(100/30)</f>
        <v>100</v>
      </c>
    </row>
    <row r="11" spans="1:23" x14ac:dyDescent="0.2">
      <c r="A11" s="8" t="s">
        <v>30</v>
      </c>
      <c r="B11" s="9">
        <v>1111111108</v>
      </c>
      <c r="C11" s="9" t="s">
        <v>54</v>
      </c>
      <c r="D11" s="9" t="s">
        <v>179</v>
      </c>
      <c r="E11" s="17">
        <f>'Dersi Geçen Öğrenciler'!E11*(100/25)</f>
        <v>100</v>
      </c>
      <c r="F11" s="17">
        <f>'Dersi Geçen Öğrenciler'!F11*(100/25)</f>
        <v>72</v>
      </c>
      <c r="G11" s="17">
        <f>'Dersi Geçen Öğrenciler'!H11*(100/25)</f>
        <v>20</v>
      </c>
      <c r="H11" s="25">
        <f>'Dersi Geçen Öğrenciler'!J11*(100/70)</f>
        <v>100</v>
      </c>
      <c r="I11" s="25">
        <f>'Dersi Geçen Öğrenciler'!M11*(100/15)</f>
        <v>80</v>
      </c>
      <c r="J11" s="17">
        <f>'Dersi Geçen Öğrenciler'!E11*(100/25)</f>
        <v>100</v>
      </c>
      <c r="K11" s="17">
        <f>'Dersi Geçen Öğrenciler'!H11*(100/25)</f>
        <v>20</v>
      </c>
      <c r="L11" s="25">
        <f>'Dersi Geçen Öğrenciler'!K11*(100/30)</f>
        <v>50</v>
      </c>
      <c r="M11" s="17">
        <f>'Dersi Geçen Öğrenciler'!N11*(100/20)</f>
        <v>100</v>
      </c>
      <c r="N11" s="17">
        <f>'Dersi Geçen Öğrenciler'!E11*(100/25)</f>
        <v>100</v>
      </c>
      <c r="O11" s="17">
        <f>'Dersi Geçen Öğrenciler'!F11*(100/25)</f>
        <v>72</v>
      </c>
      <c r="P11" s="17">
        <f>'Dersi Geçen Öğrenciler'!G11*(100/25)</f>
        <v>32</v>
      </c>
      <c r="Q11" s="25">
        <f>'Dersi Geçen Öğrenciler'!J11*(100/70)</f>
        <v>100</v>
      </c>
      <c r="R11" s="25">
        <f>'Dersi Geçen Öğrenciler'!K11*(100/30)</f>
        <v>50</v>
      </c>
      <c r="S11" s="17">
        <f>'Dersi Geçen Öğrenciler'!O11*(100/25)</f>
        <v>60</v>
      </c>
      <c r="T11" s="17">
        <f>'Dersi Geçen Öğrenciler'!O11*(100/25)</f>
        <v>60</v>
      </c>
      <c r="U11" s="25">
        <f>'Dersi Geçen Öğrenciler'!Q11*(100/30)</f>
        <v>93.333333333333343</v>
      </c>
      <c r="V11" s="17">
        <f>'Dersi Geçen Öğrenciler'!P11*(100/10)</f>
        <v>0</v>
      </c>
      <c r="W11" s="25">
        <f>'Dersi Geçen Öğrenciler'!Q11*(100/30)</f>
        <v>93.333333333333343</v>
      </c>
    </row>
    <row r="12" spans="1:23" x14ac:dyDescent="0.2">
      <c r="A12" s="8" t="s">
        <v>33</v>
      </c>
      <c r="B12" s="9">
        <v>1111111109</v>
      </c>
      <c r="C12" s="9" t="s">
        <v>57</v>
      </c>
      <c r="D12" s="9" t="s">
        <v>179</v>
      </c>
      <c r="E12" s="17">
        <f>'Dersi Geçen Öğrenciler'!E12*(100/25)</f>
        <v>76</v>
      </c>
      <c r="F12" s="17">
        <f>'Dersi Geçen Öğrenciler'!F12*(100/25)</f>
        <v>0</v>
      </c>
      <c r="G12" s="17">
        <f>'Dersi Geçen Öğrenciler'!H12*(100/25)</f>
        <v>100</v>
      </c>
      <c r="H12" s="25">
        <f>'Dersi Geçen Öğrenciler'!J12*(100/70)</f>
        <v>85.714285714285722</v>
      </c>
      <c r="I12" s="25">
        <f>'Dersi Geçen Öğrenciler'!M12*(100/15)</f>
        <v>0</v>
      </c>
      <c r="J12" s="17">
        <f>'Dersi Geçen Öğrenciler'!E12*(100/25)</f>
        <v>76</v>
      </c>
      <c r="K12" s="17">
        <f>'Dersi Geçen Öğrenciler'!H12*(100/25)</f>
        <v>100</v>
      </c>
      <c r="L12" s="25">
        <f>'Dersi Geçen Öğrenciler'!K12*(100/30)</f>
        <v>16.666666666666668</v>
      </c>
      <c r="M12" s="17">
        <f>'Dersi Geçen Öğrenciler'!N12*(100/20)</f>
        <v>100</v>
      </c>
      <c r="N12" s="17">
        <f>'Dersi Geçen Öğrenciler'!E12*(100/25)</f>
        <v>76</v>
      </c>
      <c r="O12" s="17">
        <f>'Dersi Geçen Öğrenciler'!F12*(100/25)</f>
        <v>0</v>
      </c>
      <c r="P12" s="17">
        <f>'Dersi Geçen Öğrenciler'!G12*(100/25)</f>
        <v>56</v>
      </c>
      <c r="Q12" s="25">
        <f>'Dersi Geçen Öğrenciler'!J12*(100/70)</f>
        <v>85.714285714285722</v>
      </c>
      <c r="R12" s="25">
        <f>'Dersi Geçen Öğrenciler'!K12*(100/30)</f>
        <v>16.666666666666668</v>
      </c>
      <c r="S12" s="17">
        <f>'Dersi Geçen Öğrenciler'!O12*(100/25)</f>
        <v>100</v>
      </c>
      <c r="T12" s="17">
        <f>'Dersi Geçen Öğrenciler'!O12*(100/25)</f>
        <v>100</v>
      </c>
      <c r="U12" s="25">
        <f>'Dersi Geçen Öğrenciler'!Q12*(100/30)</f>
        <v>0</v>
      </c>
      <c r="V12" s="17">
        <f>'Dersi Geçen Öğrenciler'!P12*(100/10)</f>
        <v>0</v>
      </c>
      <c r="W12" s="25">
        <f>'Dersi Geçen Öğrenciler'!Q12*(100/30)</f>
        <v>0</v>
      </c>
    </row>
    <row r="13" spans="1:23" x14ac:dyDescent="0.2">
      <c r="A13" s="8" t="s">
        <v>26</v>
      </c>
      <c r="B13" s="9">
        <v>1111111110</v>
      </c>
      <c r="C13" s="9" t="s">
        <v>61</v>
      </c>
      <c r="D13" s="9" t="s">
        <v>179</v>
      </c>
      <c r="E13" s="17">
        <f>'Dersi Geçen Öğrenciler'!E13*(100/25)</f>
        <v>88</v>
      </c>
      <c r="F13" s="17">
        <f>'Dersi Geçen Öğrenciler'!F13*(100/25)</f>
        <v>24</v>
      </c>
      <c r="G13" s="17">
        <f>'Dersi Geçen Öğrenciler'!H13*(100/25)</f>
        <v>12</v>
      </c>
      <c r="H13" s="25">
        <f>'Dersi Geçen Öğrenciler'!J13*(100/70)</f>
        <v>42.857142857142861</v>
      </c>
      <c r="I13" s="25">
        <f>'Dersi Geçen Öğrenciler'!M13*(100/15)</f>
        <v>53.333333333333336</v>
      </c>
      <c r="J13" s="17">
        <f>'Dersi Geçen Öğrenciler'!E13*(100/25)</f>
        <v>88</v>
      </c>
      <c r="K13" s="17">
        <f>'Dersi Geçen Öğrenciler'!H13*(100/25)</f>
        <v>12</v>
      </c>
      <c r="L13" s="25">
        <f>'Dersi Geçen Öğrenciler'!K13*(100/30)</f>
        <v>33.333333333333336</v>
      </c>
      <c r="M13" s="17">
        <f>'Dersi Geçen Öğrenciler'!N13*(100/20)</f>
        <v>75</v>
      </c>
      <c r="N13" s="17">
        <f>'Dersi Geçen Öğrenciler'!E13*(100/25)</f>
        <v>88</v>
      </c>
      <c r="O13" s="17">
        <f>'Dersi Geçen Öğrenciler'!F13*(100/25)</f>
        <v>24</v>
      </c>
      <c r="P13" s="17">
        <f>'Dersi Geçen Öğrenciler'!G13*(100/25)</f>
        <v>12</v>
      </c>
      <c r="Q13" s="25">
        <f>'Dersi Geçen Öğrenciler'!J13*(100/70)</f>
        <v>42.857142857142861</v>
      </c>
      <c r="R13" s="25">
        <f>'Dersi Geçen Öğrenciler'!K13*(100/30)</f>
        <v>33.333333333333336</v>
      </c>
      <c r="S13" s="17">
        <f>'Dersi Geçen Öğrenciler'!O13*(100/25)</f>
        <v>40</v>
      </c>
      <c r="T13" s="17">
        <f>'Dersi Geçen Öğrenciler'!O13*(100/25)</f>
        <v>40</v>
      </c>
      <c r="U13" s="25">
        <f>'Dersi Geçen Öğrenciler'!Q13*(100/30)</f>
        <v>26.666666666666668</v>
      </c>
      <c r="V13" s="17">
        <f>'Dersi Geçen Öğrenciler'!P13*(100/10)</f>
        <v>50</v>
      </c>
      <c r="W13" s="25">
        <f>'Dersi Geçen Öğrenciler'!Q13*(100/30)</f>
        <v>26.666666666666668</v>
      </c>
    </row>
    <row r="14" spans="1:23" x14ac:dyDescent="0.2">
      <c r="A14" s="8" t="s">
        <v>20</v>
      </c>
      <c r="B14" s="9">
        <v>1111111111</v>
      </c>
      <c r="C14" s="9" t="s">
        <v>64</v>
      </c>
      <c r="D14" s="9" t="s">
        <v>179</v>
      </c>
      <c r="E14" s="17">
        <f>'Dersi Geçen Öğrenciler'!E14*(100/25)</f>
        <v>100</v>
      </c>
      <c r="F14" s="17">
        <f>'Dersi Geçen Öğrenciler'!F14*(100/25)</f>
        <v>32</v>
      </c>
      <c r="G14" s="17">
        <f>'Dersi Geçen Öğrenciler'!H14*(100/25)</f>
        <v>0</v>
      </c>
      <c r="H14" s="25">
        <f>'Dersi Geçen Öğrenciler'!J14*(100/70)</f>
        <v>28.571428571428573</v>
      </c>
      <c r="I14" s="25">
        <f>'Dersi Geçen Öğrenciler'!M14*(100/15)</f>
        <v>100</v>
      </c>
      <c r="J14" s="17">
        <f>'Dersi Geçen Öğrenciler'!E14*(100/25)</f>
        <v>100</v>
      </c>
      <c r="K14" s="17">
        <f>'Dersi Geçen Öğrenciler'!H14*(100/25)</f>
        <v>0</v>
      </c>
      <c r="L14" s="25">
        <f>'Dersi Geçen Öğrenciler'!K14*(100/30)</f>
        <v>33.333333333333336</v>
      </c>
      <c r="M14" s="17">
        <f>'Dersi Geçen Öğrenciler'!N14*(100/20)</f>
        <v>90</v>
      </c>
      <c r="N14" s="17">
        <f>'Dersi Geçen Öğrenciler'!E14*(100/25)</f>
        <v>100</v>
      </c>
      <c r="O14" s="17">
        <f>'Dersi Geçen Öğrenciler'!F14*(100/25)</f>
        <v>32</v>
      </c>
      <c r="P14" s="17">
        <f>'Dersi Geçen Öğrenciler'!G14*(100/25)</f>
        <v>20</v>
      </c>
      <c r="Q14" s="25">
        <f>'Dersi Geçen Öğrenciler'!J14*(100/70)</f>
        <v>28.571428571428573</v>
      </c>
      <c r="R14" s="25">
        <f>'Dersi Geçen Öğrenciler'!K14*(100/30)</f>
        <v>33.333333333333336</v>
      </c>
      <c r="S14" s="17">
        <f>'Dersi Geçen Öğrenciler'!O14*(100/25)</f>
        <v>100</v>
      </c>
      <c r="T14" s="17">
        <f>'Dersi Geçen Öğrenciler'!O14*(100/25)</f>
        <v>100</v>
      </c>
      <c r="U14" s="25">
        <f>'Dersi Geçen Öğrenciler'!Q14*(100/30)</f>
        <v>83.333333333333343</v>
      </c>
      <c r="V14" s="17">
        <f>'Dersi Geçen Öğrenciler'!P14*(100/10)</f>
        <v>100</v>
      </c>
      <c r="W14" s="25">
        <f>'Dersi Geçen Öğrenciler'!Q14*(100/30)</f>
        <v>83.333333333333343</v>
      </c>
    </row>
    <row r="15" spans="1:23" x14ac:dyDescent="0.2">
      <c r="A15" s="8" t="s">
        <v>44</v>
      </c>
      <c r="B15" s="9">
        <v>1111111112</v>
      </c>
      <c r="C15" s="9" t="s">
        <v>1</v>
      </c>
      <c r="D15" s="9" t="s">
        <v>179</v>
      </c>
      <c r="E15" s="17">
        <f>'Dersi Geçen Öğrenciler'!E15*(100/25)</f>
        <v>24</v>
      </c>
      <c r="F15" s="17">
        <f>'Dersi Geçen Öğrenciler'!F15*(100/25)</f>
        <v>12</v>
      </c>
      <c r="G15" s="17">
        <f>'Dersi Geçen Öğrenciler'!H15*(100/25)</f>
        <v>0</v>
      </c>
      <c r="H15" s="25">
        <f>'Dersi Geçen Öğrenciler'!J15*(100/70)</f>
        <v>71.428571428571431</v>
      </c>
      <c r="I15" s="25">
        <f>'Dersi Geçen Öğrenciler'!M15*(100/15)</f>
        <v>13.333333333333334</v>
      </c>
      <c r="J15" s="17">
        <f>'Dersi Geçen Öğrenciler'!E15*(100/25)</f>
        <v>24</v>
      </c>
      <c r="K15" s="17">
        <f>'Dersi Geçen Öğrenciler'!H15*(100/25)</f>
        <v>0</v>
      </c>
      <c r="L15" s="25">
        <f>'Dersi Geçen Öğrenciler'!K15*(100/30)</f>
        <v>33.333333333333336</v>
      </c>
      <c r="M15" s="17">
        <f>'Dersi Geçen Öğrenciler'!N15*(100/20)</f>
        <v>50</v>
      </c>
      <c r="N15" s="17">
        <f>'Dersi Geçen Öğrenciler'!E15*(100/25)</f>
        <v>24</v>
      </c>
      <c r="O15" s="17">
        <f>'Dersi Geçen Öğrenciler'!F15*(100/25)</f>
        <v>12</v>
      </c>
      <c r="P15" s="17">
        <f>'Dersi Geçen Öğrenciler'!G15*(100/25)</f>
        <v>8</v>
      </c>
      <c r="Q15" s="25">
        <f>'Dersi Geçen Öğrenciler'!J15*(100/70)</f>
        <v>71.428571428571431</v>
      </c>
      <c r="R15" s="25">
        <f>'Dersi Geçen Öğrenciler'!K15*(100/30)</f>
        <v>33.333333333333336</v>
      </c>
      <c r="S15" s="17">
        <f>'Dersi Geçen Öğrenciler'!O15*(100/25)</f>
        <v>0</v>
      </c>
      <c r="T15" s="17">
        <f>'Dersi Geçen Öğrenciler'!O15*(100/25)</f>
        <v>0</v>
      </c>
      <c r="U15" s="25">
        <f>'Dersi Geçen Öğrenciler'!Q15*(100/30)</f>
        <v>93.333333333333343</v>
      </c>
      <c r="V15" s="17">
        <f>'Dersi Geçen Öğrenciler'!P15*(100/10)</f>
        <v>0</v>
      </c>
      <c r="W15" s="25">
        <f>'Dersi Geçen Öğrenciler'!Q15*(100/30)</f>
        <v>93.333333333333343</v>
      </c>
    </row>
    <row r="16" spans="1:23" x14ac:dyDescent="0.2">
      <c r="A16" s="8" t="s">
        <v>29</v>
      </c>
      <c r="B16" s="9">
        <v>1111111113</v>
      </c>
      <c r="C16" s="9" t="s">
        <v>72</v>
      </c>
      <c r="D16" s="9" t="s">
        <v>179</v>
      </c>
      <c r="E16" s="17">
        <f>'Dersi Geçen Öğrenciler'!E16*(100/25)</f>
        <v>56</v>
      </c>
      <c r="F16" s="17">
        <f>'Dersi Geçen Öğrenciler'!F16*(100/25)</f>
        <v>12</v>
      </c>
      <c r="G16" s="17">
        <f>'Dersi Geçen Öğrenciler'!H16*(100/25)</f>
        <v>0</v>
      </c>
      <c r="H16" s="25">
        <f>'Dersi Geçen Öğrenciler'!J16*(100/70)</f>
        <v>28.571428571428573</v>
      </c>
      <c r="I16" s="25">
        <f>'Dersi Geçen Öğrenciler'!M16*(100/15)</f>
        <v>66.666666666666671</v>
      </c>
      <c r="J16" s="17">
        <f>'Dersi Geçen Öğrenciler'!E16*(100/25)</f>
        <v>56</v>
      </c>
      <c r="K16" s="17">
        <f>'Dersi Geçen Öğrenciler'!H16*(100/25)</f>
        <v>0</v>
      </c>
      <c r="L16" s="25">
        <f>'Dersi Geçen Öğrenciler'!K16*(100/30)</f>
        <v>0</v>
      </c>
      <c r="M16" s="17">
        <f>'Dersi Geçen Öğrenciler'!N16*(100/20)</f>
        <v>90</v>
      </c>
      <c r="N16" s="17">
        <f>'Dersi Geçen Öğrenciler'!E16*(100/25)</f>
        <v>56</v>
      </c>
      <c r="O16" s="17">
        <f>'Dersi Geçen Öğrenciler'!F16*(100/25)</f>
        <v>12</v>
      </c>
      <c r="P16" s="17">
        <f>'Dersi Geçen Öğrenciler'!G16*(100/25)</f>
        <v>8</v>
      </c>
      <c r="Q16" s="25">
        <f>'Dersi Geçen Öğrenciler'!J16*(100/70)</f>
        <v>28.571428571428573</v>
      </c>
      <c r="R16" s="25">
        <f>'Dersi Geçen Öğrenciler'!K16*(100/30)</f>
        <v>0</v>
      </c>
      <c r="S16" s="17">
        <f>'Dersi Geçen Öğrenciler'!O16*(100/25)</f>
        <v>100</v>
      </c>
      <c r="T16" s="17">
        <f>'Dersi Geçen Öğrenciler'!O16*(100/25)</f>
        <v>100</v>
      </c>
      <c r="U16" s="25">
        <f>'Dersi Geçen Öğrenciler'!Q16*(100/30)</f>
        <v>100</v>
      </c>
      <c r="V16" s="17">
        <f>'Dersi Geçen Öğrenciler'!P16*(100/10)</f>
        <v>0</v>
      </c>
      <c r="W16" s="25">
        <f>'Dersi Geçen Öğrenciler'!Q16*(100/30)</f>
        <v>100</v>
      </c>
    </row>
    <row r="17" spans="1:23" x14ac:dyDescent="0.2">
      <c r="A17" s="8" t="s">
        <v>32</v>
      </c>
      <c r="B17" s="9">
        <v>1111111114</v>
      </c>
      <c r="C17" s="9" t="s">
        <v>74</v>
      </c>
      <c r="D17" s="9" t="s">
        <v>179</v>
      </c>
      <c r="E17" s="17">
        <f>'Dersi Geçen Öğrenciler'!E17*(100/25)</f>
        <v>24</v>
      </c>
      <c r="F17" s="17">
        <f>'Dersi Geçen Öğrenciler'!F17*(100/25)</f>
        <v>12</v>
      </c>
      <c r="G17" s="17">
        <f>'Dersi Geçen Öğrenciler'!H17*(100/25)</f>
        <v>100</v>
      </c>
      <c r="H17" s="25">
        <f>'Dersi Geçen Öğrenciler'!J17*(100/70)</f>
        <v>42.857142857142861</v>
      </c>
      <c r="I17" s="25">
        <f>'Dersi Geçen Öğrenciler'!M17*(100/15)</f>
        <v>0</v>
      </c>
      <c r="J17" s="17">
        <f>'Dersi Geçen Öğrenciler'!E17*(100/25)</f>
        <v>24</v>
      </c>
      <c r="K17" s="17">
        <f>'Dersi Geçen Öğrenciler'!H17*(100/25)</f>
        <v>100</v>
      </c>
      <c r="L17" s="25">
        <f>'Dersi Geçen Öğrenciler'!K17*(100/30)</f>
        <v>0</v>
      </c>
      <c r="M17" s="17">
        <f>'Dersi Geçen Öğrenciler'!N17*(100/20)</f>
        <v>25</v>
      </c>
      <c r="N17" s="17">
        <f>'Dersi Geçen Öğrenciler'!E17*(100/25)</f>
        <v>24</v>
      </c>
      <c r="O17" s="17">
        <f>'Dersi Geçen Öğrenciler'!F17*(100/25)</f>
        <v>12</v>
      </c>
      <c r="P17" s="17">
        <f>'Dersi Geçen Öğrenciler'!G17*(100/25)</f>
        <v>20</v>
      </c>
      <c r="Q17" s="25">
        <f>'Dersi Geçen Öğrenciler'!J17*(100/70)</f>
        <v>42.857142857142861</v>
      </c>
      <c r="R17" s="25">
        <f>'Dersi Geçen Öğrenciler'!K17*(100/30)</f>
        <v>0</v>
      </c>
      <c r="S17" s="17">
        <f>'Dersi Geçen Öğrenciler'!O17*(100/25)</f>
        <v>0</v>
      </c>
      <c r="T17" s="17">
        <f>'Dersi Geçen Öğrenciler'!O17*(100/25)</f>
        <v>0</v>
      </c>
      <c r="U17" s="25">
        <f>'Dersi Geçen Öğrenciler'!Q17*(100/30)</f>
        <v>0</v>
      </c>
      <c r="V17" s="17">
        <f>'Dersi Geçen Öğrenciler'!P17*(100/10)</f>
        <v>0</v>
      </c>
      <c r="W17" s="25">
        <f>'Dersi Geçen Öğrenciler'!Q17*(100/30)</f>
        <v>0</v>
      </c>
    </row>
    <row r="18" spans="1:23" x14ac:dyDescent="0.2">
      <c r="A18" s="8" t="s">
        <v>19</v>
      </c>
      <c r="B18" s="9">
        <v>1111111115</v>
      </c>
      <c r="C18" s="9" t="s">
        <v>78</v>
      </c>
      <c r="D18" s="9" t="s">
        <v>179</v>
      </c>
      <c r="E18" s="17">
        <f>'Dersi Geçen Öğrenciler'!E18*(100/25)</f>
        <v>40</v>
      </c>
      <c r="F18" s="17">
        <f>'Dersi Geçen Öğrenciler'!F18*(100/25)</f>
        <v>40</v>
      </c>
      <c r="G18" s="17">
        <f>'Dersi Geçen Öğrenciler'!H18*(100/25)</f>
        <v>12</v>
      </c>
      <c r="H18" s="25">
        <f>'Dersi Geçen Öğrenciler'!J18*(100/70)</f>
        <v>42.857142857142861</v>
      </c>
      <c r="I18" s="25">
        <f>'Dersi Geçen Öğrenciler'!M18*(100/15)</f>
        <v>0</v>
      </c>
      <c r="J18" s="17">
        <f>'Dersi Geçen Öğrenciler'!E18*(100/25)</f>
        <v>40</v>
      </c>
      <c r="K18" s="17">
        <f>'Dersi Geçen Öğrenciler'!H18*(100/25)</f>
        <v>12</v>
      </c>
      <c r="L18" s="25">
        <f>'Dersi Geçen Öğrenciler'!K18*(100/30)</f>
        <v>33.333333333333336</v>
      </c>
      <c r="M18" s="17">
        <f>'Dersi Geçen Öğrenciler'!N18*(100/20)</f>
        <v>0</v>
      </c>
      <c r="N18" s="17">
        <f>'Dersi Geçen Öğrenciler'!E18*(100/25)</f>
        <v>40</v>
      </c>
      <c r="O18" s="17">
        <f>'Dersi Geçen Öğrenciler'!F18*(100/25)</f>
        <v>40</v>
      </c>
      <c r="P18" s="17">
        <f>'Dersi Geçen Öğrenciler'!G18*(100/25)</f>
        <v>20</v>
      </c>
      <c r="Q18" s="25">
        <f>'Dersi Geçen Öğrenciler'!J18*(100/70)</f>
        <v>42.857142857142861</v>
      </c>
      <c r="R18" s="25">
        <f>'Dersi Geçen Öğrenciler'!K18*(100/30)</f>
        <v>33.333333333333336</v>
      </c>
      <c r="S18" s="17">
        <f>'Dersi Geçen Öğrenciler'!O18*(100/25)</f>
        <v>80</v>
      </c>
      <c r="T18" s="17">
        <f>'Dersi Geçen Öğrenciler'!O18*(100/25)</f>
        <v>80</v>
      </c>
      <c r="U18" s="25">
        <f>'Dersi Geçen Öğrenciler'!Q18*(100/30)</f>
        <v>43.333333333333336</v>
      </c>
      <c r="V18" s="17">
        <f>'Dersi Geçen Öğrenciler'!P18*(100/10)</f>
        <v>20</v>
      </c>
      <c r="W18" s="25">
        <f>'Dersi Geçen Öğrenciler'!Q18*(100/30)</f>
        <v>43.333333333333336</v>
      </c>
    </row>
    <row r="19" spans="1:23" x14ac:dyDescent="0.2">
      <c r="A19" s="8" t="s">
        <v>56</v>
      </c>
      <c r="B19" s="9">
        <v>1111111116</v>
      </c>
      <c r="C19" s="9" t="s">
        <v>82</v>
      </c>
      <c r="D19" s="9" t="s">
        <v>179</v>
      </c>
      <c r="E19" s="17">
        <f>'Dersi Geçen Öğrenciler'!E19*(100/25)</f>
        <v>64</v>
      </c>
      <c r="F19" s="17">
        <f>'Dersi Geçen Öğrenciler'!F19*(100/25)</f>
        <v>8</v>
      </c>
      <c r="G19" s="17">
        <f>'Dersi Geçen Öğrenciler'!H19*(100/25)</f>
        <v>60</v>
      </c>
      <c r="H19" s="25">
        <f>'Dersi Geçen Öğrenciler'!J19*(100/70)</f>
        <v>57.142857142857146</v>
      </c>
      <c r="I19" s="25">
        <f>'Dersi Geçen Öğrenciler'!M19*(100/15)</f>
        <v>0</v>
      </c>
      <c r="J19" s="17">
        <f>'Dersi Geçen Öğrenciler'!E19*(100/25)</f>
        <v>64</v>
      </c>
      <c r="K19" s="17">
        <f>'Dersi Geçen Öğrenciler'!H19*(100/25)</f>
        <v>60</v>
      </c>
      <c r="L19" s="25">
        <f>'Dersi Geçen Öğrenciler'!K19*(100/30)</f>
        <v>16.666666666666668</v>
      </c>
      <c r="M19" s="17">
        <f>'Dersi Geçen Öğrenciler'!N19*(100/20)</f>
        <v>15</v>
      </c>
      <c r="N19" s="17">
        <f>'Dersi Geçen Öğrenciler'!E19*(100/25)</f>
        <v>64</v>
      </c>
      <c r="O19" s="17">
        <f>'Dersi Geçen Öğrenciler'!F19*(100/25)</f>
        <v>8</v>
      </c>
      <c r="P19" s="17">
        <f>'Dersi Geçen Öğrenciler'!G19*(100/25)</f>
        <v>12</v>
      </c>
      <c r="Q19" s="25">
        <f>'Dersi Geçen Öğrenciler'!J19*(100/70)</f>
        <v>57.142857142857146</v>
      </c>
      <c r="R19" s="25">
        <f>'Dersi Geçen Öğrenciler'!K19*(100/30)</f>
        <v>16.666666666666668</v>
      </c>
      <c r="S19" s="17">
        <f>'Dersi Geçen Öğrenciler'!O19*(100/25)</f>
        <v>8</v>
      </c>
      <c r="T19" s="17">
        <f>'Dersi Geçen Öğrenciler'!O19*(100/25)</f>
        <v>8</v>
      </c>
      <c r="U19" s="25">
        <f>'Dersi Geçen Öğrenciler'!Q19*(100/30)</f>
        <v>66.666666666666671</v>
      </c>
      <c r="V19" s="17">
        <f>'Dersi Geçen Öğrenciler'!P19*(100/10)</f>
        <v>50</v>
      </c>
      <c r="W19" s="25">
        <f>'Dersi Geçen Öğrenciler'!Q19*(100/30)</f>
        <v>66.666666666666671</v>
      </c>
    </row>
    <row r="20" spans="1:23" x14ac:dyDescent="0.2">
      <c r="A20" s="8" t="s">
        <v>28</v>
      </c>
      <c r="B20" s="9">
        <v>1111111117</v>
      </c>
      <c r="C20" s="9" t="s">
        <v>84</v>
      </c>
      <c r="D20" s="9" t="s">
        <v>179</v>
      </c>
      <c r="E20" s="17">
        <f>'Dersi Geçen Öğrenciler'!E20*(100/25)</f>
        <v>76</v>
      </c>
      <c r="F20" s="17">
        <f>'Dersi Geçen Öğrenciler'!F20*(100/25)</f>
        <v>20</v>
      </c>
      <c r="G20" s="17">
        <f>'Dersi Geçen Öğrenciler'!H20*(100/25)</f>
        <v>100</v>
      </c>
      <c r="H20" s="25">
        <f>'Dersi Geçen Öğrenciler'!J20*(100/70)</f>
        <v>100</v>
      </c>
      <c r="I20" s="25">
        <f>'Dersi Geçen Öğrenciler'!M20*(100/15)</f>
        <v>53.333333333333336</v>
      </c>
      <c r="J20" s="17">
        <f>'Dersi Geçen Öğrenciler'!E20*(100/25)</f>
        <v>76</v>
      </c>
      <c r="K20" s="17">
        <f>'Dersi Geçen Öğrenciler'!H20*(100/25)</f>
        <v>100</v>
      </c>
      <c r="L20" s="25">
        <f>'Dersi Geçen Öğrenciler'!K20*(100/30)</f>
        <v>83.333333333333343</v>
      </c>
      <c r="M20" s="17">
        <f>'Dersi Geçen Öğrenciler'!N20*(100/20)</f>
        <v>15</v>
      </c>
      <c r="N20" s="17">
        <f>'Dersi Geçen Öğrenciler'!E20*(100/25)</f>
        <v>76</v>
      </c>
      <c r="O20" s="17">
        <f>'Dersi Geçen Öğrenciler'!F20*(100/25)</f>
        <v>20</v>
      </c>
      <c r="P20" s="17">
        <f>'Dersi Geçen Öğrenciler'!G20*(100/25)</f>
        <v>0</v>
      </c>
      <c r="Q20" s="25">
        <f>'Dersi Geçen Öğrenciler'!J20*(100/70)</f>
        <v>100</v>
      </c>
      <c r="R20" s="25">
        <f>'Dersi Geçen Öğrenciler'!K20*(100/30)</f>
        <v>83.333333333333343</v>
      </c>
      <c r="S20" s="17">
        <f>'Dersi Geçen Öğrenciler'!O20*(100/25)</f>
        <v>60</v>
      </c>
      <c r="T20" s="17">
        <f>'Dersi Geçen Öğrenciler'!O20*(100/25)</f>
        <v>60</v>
      </c>
      <c r="U20" s="25">
        <f>'Dersi Geçen Öğrenciler'!Q20*(100/30)</f>
        <v>16.666666666666668</v>
      </c>
      <c r="V20" s="17">
        <f>'Dersi Geçen Öğrenciler'!P20*(100/10)</f>
        <v>0</v>
      </c>
      <c r="W20" s="25">
        <f>'Dersi Geçen Öğrenciler'!Q20*(100/30)</f>
        <v>16.666666666666668</v>
      </c>
    </row>
    <row r="21" spans="1:23" x14ac:dyDescent="0.2">
      <c r="A21" s="8" t="s">
        <v>15</v>
      </c>
      <c r="B21" s="9">
        <v>1111111118</v>
      </c>
      <c r="C21" s="9" t="s">
        <v>90</v>
      </c>
      <c r="D21" s="9" t="s">
        <v>179</v>
      </c>
      <c r="E21" s="17">
        <f>'Dersi Geçen Öğrenciler'!E21*(100/25)</f>
        <v>92</v>
      </c>
      <c r="F21" s="17">
        <f>'Dersi Geçen Öğrenciler'!F21*(100/25)</f>
        <v>12</v>
      </c>
      <c r="G21" s="17">
        <f>'Dersi Geçen Öğrenciler'!H21*(100/25)</f>
        <v>20</v>
      </c>
      <c r="H21" s="25">
        <f>'Dersi Geçen Öğrenciler'!J21*(100/70)</f>
        <v>85.714285714285722</v>
      </c>
      <c r="I21" s="25">
        <f>'Dersi Geçen Öğrenciler'!M21*(100/15)</f>
        <v>33.333333333333336</v>
      </c>
      <c r="J21" s="17">
        <f>'Dersi Geçen Öğrenciler'!E21*(100/25)</f>
        <v>92</v>
      </c>
      <c r="K21" s="17">
        <f>'Dersi Geçen Öğrenciler'!H21*(100/25)</f>
        <v>20</v>
      </c>
      <c r="L21" s="25">
        <f>'Dersi Geçen Öğrenciler'!K21*(100/30)</f>
        <v>50</v>
      </c>
      <c r="M21" s="17">
        <f>'Dersi Geçen Öğrenciler'!N21*(100/20)</f>
        <v>25</v>
      </c>
      <c r="N21" s="17">
        <f>'Dersi Geçen Öğrenciler'!E21*(100/25)</f>
        <v>92</v>
      </c>
      <c r="O21" s="17">
        <f>'Dersi Geçen Öğrenciler'!F21*(100/25)</f>
        <v>12</v>
      </c>
      <c r="P21" s="17">
        <f>'Dersi Geçen Öğrenciler'!G21*(100/25)</f>
        <v>20</v>
      </c>
      <c r="Q21" s="25">
        <f>'Dersi Geçen Öğrenciler'!J21*(100/70)</f>
        <v>85.714285714285722</v>
      </c>
      <c r="R21" s="25">
        <f>'Dersi Geçen Öğrenciler'!K21*(100/30)</f>
        <v>50</v>
      </c>
      <c r="S21" s="17">
        <f>'Dersi Geçen Öğrenciler'!O21*(100/25)</f>
        <v>60</v>
      </c>
      <c r="T21" s="17">
        <f>'Dersi Geçen Öğrenciler'!O21*(100/25)</f>
        <v>60</v>
      </c>
      <c r="U21" s="25">
        <f>'Dersi Geçen Öğrenciler'!Q21*(100/30)</f>
        <v>23.333333333333336</v>
      </c>
      <c r="V21" s="17">
        <f>'Dersi Geçen Öğrenciler'!P21*(100/10)</f>
        <v>100</v>
      </c>
      <c r="W21" s="25">
        <f>'Dersi Geçen Öğrenciler'!Q21*(100/30)</f>
        <v>23.333333333333336</v>
      </c>
    </row>
    <row r="22" spans="1:23" x14ac:dyDescent="0.2">
      <c r="A22" s="8" t="s">
        <v>60</v>
      </c>
      <c r="B22" s="9">
        <v>1111111119</v>
      </c>
      <c r="C22" s="9" t="s">
        <v>93</v>
      </c>
      <c r="D22" s="9" t="s">
        <v>179</v>
      </c>
      <c r="E22" s="17">
        <f>'Dersi Geçen Öğrenciler'!E22*(100/25)</f>
        <v>88</v>
      </c>
      <c r="F22" s="17">
        <f>'Dersi Geçen Öğrenciler'!F22*(100/25)</f>
        <v>52</v>
      </c>
      <c r="G22" s="17">
        <f>'Dersi Geçen Öğrenciler'!H22*(100/25)</f>
        <v>100</v>
      </c>
      <c r="H22" s="25">
        <f>'Dersi Geçen Öğrenciler'!J22*(100/70)</f>
        <v>28.571428571428573</v>
      </c>
      <c r="I22" s="25">
        <f>'Dersi Geçen Öğrenciler'!M22*(100/15)</f>
        <v>66.666666666666671</v>
      </c>
      <c r="J22" s="17">
        <f>'Dersi Geçen Öğrenciler'!E22*(100/25)</f>
        <v>88</v>
      </c>
      <c r="K22" s="17">
        <f>'Dersi Geçen Öğrenciler'!H22*(100/25)</f>
        <v>100</v>
      </c>
      <c r="L22" s="25">
        <f>'Dersi Geçen Öğrenciler'!K22*(100/30)</f>
        <v>33.333333333333336</v>
      </c>
      <c r="M22" s="17">
        <f>'Dersi Geçen Öğrenciler'!N22*(100/20)</f>
        <v>100</v>
      </c>
      <c r="N22" s="17">
        <f>'Dersi Geçen Öğrenciler'!E22*(100/25)</f>
        <v>88</v>
      </c>
      <c r="O22" s="17">
        <f>'Dersi Geçen Öğrenciler'!F22*(100/25)</f>
        <v>52</v>
      </c>
      <c r="P22" s="17">
        <f>'Dersi Geçen Öğrenciler'!G22*(100/25)</f>
        <v>64</v>
      </c>
      <c r="Q22" s="25">
        <f>'Dersi Geçen Öğrenciler'!J22*(100/70)</f>
        <v>28.571428571428573</v>
      </c>
      <c r="R22" s="25">
        <f>'Dersi Geçen Öğrenciler'!K22*(100/30)</f>
        <v>33.333333333333336</v>
      </c>
      <c r="S22" s="17">
        <f>'Dersi Geçen Öğrenciler'!O22*(100/25)</f>
        <v>100</v>
      </c>
      <c r="T22" s="17">
        <f>'Dersi Geçen Öğrenciler'!O22*(100/25)</f>
        <v>100</v>
      </c>
      <c r="U22" s="25">
        <f>'Dersi Geçen Öğrenciler'!Q22*(100/30)</f>
        <v>26.666666666666668</v>
      </c>
      <c r="V22" s="17">
        <f>'Dersi Geçen Öğrenciler'!P22*(100/10)</f>
        <v>80</v>
      </c>
      <c r="W22" s="25">
        <f>'Dersi Geçen Öğrenciler'!Q22*(100/30)</f>
        <v>26.666666666666668</v>
      </c>
    </row>
    <row r="23" spans="1:23" x14ac:dyDescent="0.2">
      <c r="A23" s="8" t="s">
        <v>63</v>
      </c>
      <c r="B23" s="9">
        <v>1111111120</v>
      </c>
      <c r="C23" s="9" t="s">
        <v>98</v>
      </c>
      <c r="D23" s="9" t="s">
        <v>179</v>
      </c>
      <c r="E23" s="17">
        <f>'Dersi Geçen Öğrenciler'!E23*(100/25)</f>
        <v>72</v>
      </c>
      <c r="F23" s="17">
        <f>'Dersi Geçen Öğrenciler'!F23*(100/25)</f>
        <v>24</v>
      </c>
      <c r="G23" s="17">
        <f>'Dersi Geçen Öğrenciler'!H23*(100/25)</f>
        <v>24</v>
      </c>
      <c r="H23" s="25">
        <f>'Dersi Geçen Öğrenciler'!J23*(100/70)</f>
        <v>57.142857142857146</v>
      </c>
      <c r="I23" s="25">
        <f>'Dersi Geçen Öğrenciler'!M23*(100/15)</f>
        <v>66.666666666666671</v>
      </c>
      <c r="J23" s="17">
        <f>'Dersi Geçen Öğrenciler'!E23*(100/25)</f>
        <v>72</v>
      </c>
      <c r="K23" s="17">
        <f>'Dersi Geçen Öğrenciler'!H23*(100/25)</f>
        <v>24</v>
      </c>
      <c r="L23" s="25">
        <f>'Dersi Geçen Öğrenciler'!K23*(100/30)</f>
        <v>33.333333333333336</v>
      </c>
      <c r="M23" s="17">
        <f>'Dersi Geçen Öğrenciler'!N23*(100/20)</f>
        <v>20</v>
      </c>
      <c r="N23" s="17">
        <f>'Dersi Geçen Öğrenciler'!E23*(100/25)</f>
        <v>72</v>
      </c>
      <c r="O23" s="17">
        <f>'Dersi Geçen Öğrenciler'!F23*(100/25)</f>
        <v>24</v>
      </c>
      <c r="P23" s="17">
        <f>'Dersi Geçen Öğrenciler'!G23*(100/25)</f>
        <v>52</v>
      </c>
      <c r="Q23" s="25">
        <f>'Dersi Geçen Öğrenciler'!J23*(100/70)</f>
        <v>57.142857142857146</v>
      </c>
      <c r="R23" s="25">
        <f>'Dersi Geçen Öğrenciler'!K23*(100/30)</f>
        <v>33.333333333333336</v>
      </c>
      <c r="S23" s="17">
        <f>'Dersi Geçen Öğrenciler'!O23*(100/25)</f>
        <v>0</v>
      </c>
      <c r="T23" s="17">
        <f>'Dersi Geçen Öğrenciler'!O23*(100/25)</f>
        <v>0</v>
      </c>
      <c r="U23" s="25">
        <f>'Dersi Geçen Öğrenciler'!Q23*(100/30)</f>
        <v>83.333333333333343</v>
      </c>
      <c r="V23" s="17">
        <f>'Dersi Geçen Öğrenciler'!P23*(100/10)</f>
        <v>0</v>
      </c>
      <c r="W23" s="25">
        <f>'Dersi Geçen Öğrenciler'!Q23*(100/30)</f>
        <v>83.333333333333343</v>
      </c>
    </row>
    <row r="24" spans="1:23" x14ac:dyDescent="0.2">
      <c r="A24" s="8" t="s">
        <v>68</v>
      </c>
      <c r="B24" s="9">
        <v>1111111121</v>
      </c>
      <c r="C24" s="9" t="s">
        <v>102</v>
      </c>
      <c r="D24" s="9" t="s">
        <v>179</v>
      </c>
      <c r="E24" s="17">
        <f>'Dersi Geçen Öğrenciler'!E24*(100/25)</f>
        <v>88</v>
      </c>
      <c r="F24" s="17">
        <f>'Dersi Geçen Öğrenciler'!F24*(100/25)</f>
        <v>12</v>
      </c>
      <c r="G24" s="17">
        <f>'Dersi Geçen Öğrenciler'!H24*(100/25)</f>
        <v>12</v>
      </c>
      <c r="H24" s="25">
        <f>'Dersi Geçen Öğrenciler'!J24*(100/70)</f>
        <v>57.142857142857146</v>
      </c>
      <c r="I24" s="25">
        <f>'Dersi Geçen Öğrenciler'!M24*(100/15)</f>
        <v>0</v>
      </c>
      <c r="J24" s="17">
        <f>'Dersi Geçen Öğrenciler'!E24*(100/25)</f>
        <v>88</v>
      </c>
      <c r="K24" s="17">
        <f>'Dersi Geçen Öğrenciler'!H24*(100/25)</f>
        <v>12</v>
      </c>
      <c r="L24" s="25">
        <f>'Dersi Geçen Öğrenciler'!K24*(100/30)</f>
        <v>33.333333333333336</v>
      </c>
      <c r="M24" s="17">
        <f>'Dersi Geçen Öğrenciler'!N24*(100/20)</f>
        <v>50</v>
      </c>
      <c r="N24" s="17">
        <f>'Dersi Geçen Öğrenciler'!E24*(100/25)</f>
        <v>88</v>
      </c>
      <c r="O24" s="17">
        <f>'Dersi Geçen Öğrenciler'!F24*(100/25)</f>
        <v>12</v>
      </c>
      <c r="P24" s="17">
        <f>'Dersi Geçen Öğrenciler'!G24*(100/25)</f>
        <v>20</v>
      </c>
      <c r="Q24" s="25">
        <f>'Dersi Geçen Öğrenciler'!J24*(100/70)</f>
        <v>57.142857142857146</v>
      </c>
      <c r="R24" s="25">
        <f>'Dersi Geçen Öğrenciler'!K24*(100/30)</f>
        <v>33.333333333333336</v>
      </c>
      <c r="S24" s="17">
        <f>'Dersi Geçen Öğrenciler'!O24*(100/25)</f>
        <v>20</v>
      </c>
      <c r="T24" s="17">
        <f>'Dersi Geçen Öğrenciler'!O24*(100/25)</f>
        <v>20</v>
      </c>
      <c r="U24" s="25">
        <f>'Dersi Geçen Öğrenciler'!Q24*(100/30)</f>
        <v>23.333333333333336</v>
      </c>
      <c r="V24" s="17">
        <f>'Dersi Geçen Öğrenciler'!P24*(100/10)</f>
        <v>0</v>
      </c>
      <c r="W24" s="25">
        <f>'Dersi Geçen Öğrenciler'!Q24*(100/30)</f>
        <v>23.333333333333336</v>
      </c>
    </row>
    <row r="25" spans="1:23" x14ac:dyDescent="0.2">
      <c r="A25" s="8" t="s">
        <v>24</v>
      </c>
      <c r="B25" s="9">
        <v>1111111122</v>
      </c>
      <c r="C25" s="9" t="s">
        <v>103</v>
      </c>
      <c r="D25" s="9" t="s">
        <v>179</v>
      </c>
      <c r="E25" s="17">
        <f>'Dersi Geçen Öğrenciler'!E25*(100/25)</f>
        <v>100</v>
      </c>
      <c r="F25" s="17">
        <f>'Dersi Geçen Öğrenciler'!F25*(100/25)</f>
        <v>12</v>
      </c>
      <c r="G25" s="17">
        <f>'Dersi Geçen Öğrenciler'!H25*(100/25)</f>
        <v>100</v>
      </c>
      <c r="H25" s="25">
        <f>'Dersi Geçen Öğrenciler'!J25*(100/70)</f>
        <v>50</v>
      </c>
      <c r="I25" s="25">
        <f>'Dersi Geçen Öğrenciler'!M25*(100/15)</f>
        <v>0</v>
      </c>
      <c r="J25" s="17">
        <f>'Dersi Geçen Öğrenciler'!E25*(100/25)</f>
        <v>100</v>
      </c>
      <c r="K25" s="17">
        <f>'Dersi Geçen Öğrenciler'!H25*(100/25)</f>
        <v>100</v>
      </c>
      <c r="L25" s="25">
        <f>'Dersi Geçen Öğrenciler'!K25*(100/30)</f>
        <v>16.666666666666668</v>
      </c>
      <c r="M25" s="17">
        <f>'Dersi Geçen Öğrenciler'!N25*(100/20)</f>
        <v>75</v>
      </c>
      <c r="N25" s="17">
        <f>'Dersi Geçen Öğrenciler'!E25*(100/25)</f>
        <v>100</v>
      </c>
      <c r="O25" s="17">
        <f>'Dersi Geçen Öğrenciler'!F25*(100/25)</f>
        <v>12</v>
      </c>
      <c r="P25" s="17">
        <f>'Dersi Geçen Öğrenciler'!G25*(100/25)</f>
        <v>12</v>
      </c>
      <c r="Q25" s="25">
        <f>'Dersi Geçen Öğrenciler'!J25*(100/70)</f>
        <v>50</v>
      </c>
      <c r="R25" s="25">
        <f>'Dersi Geçen Öğrenciler'!K25*(100/30)</f>
        <v>16.666666666666668</v>
      </c>
      <c r="S25" s="17">
        <f>'Dersi Geçen Öğrenciler'!O25*(100/25)</f>
        <v>100</v>
      </c>
      <c r="T25" s="17">
        <f>'Dersi Geçen Öğrenciler'!O25*(100/25)</f>
        <v>100</v>
      </c>
      <c r="U25" s="25">
        <f>'Dersi Geçen Öğrenciler'!Q25*(100/30)</f>
        <v>0</v>
      </c>
      <c r="V25" s="17">
        <f>'Dersi Geçen Öğrenciler'!P25*(100/10)</f>
        <v>0</v>
      </c>
      <c r="W25" s="25">
        <f>'Dersi Geçen Öğrenciler'!Q25*(100/30)</f>
        <v>0</v>
      </c>
    </row>
    <row r="26" spans="1:23" x14ac:dyDescent="0.2">
      <c r="A26" s="8" t="s">
        <v>71</v>
      </c>
      <c r="B26" s="9">
        <v>1111111123</v>
      </c>
      <c r="C26" s="9" t="s">
        <v>104</v>
      </c>
      <c r="D26" s="9" t="s">
        <v>179</v>
      </c>
      <c r="E26" s="17">
        <f>'Dersi Geçen Öğrenciler'!E26*(100/25)</f>
        <v>76</v>
      </c>
      <c r="F26" s="17">
        <f>'Dersi Geçen Öğrenciler'!F26*(100/25)</f>
        <v>28</v>
      </c>
      <c r="G26" s="17">
        <f>'Dersi Geçen Öğrenciler'!H26*(100/25)</f>
        <v>0</v>
      </c>
      <c r="H26" s="25">
        <f>'Dersi Geçen Öğrenciler'!J26*(100/70)</f>
        <v>50</v>
      </c>
      <c r="I26" s="25">
        <f>'Dersi Geçen Öğrenciler'!M26*(100/15)</f>
        <v>100</v>
      </c>
      <c r="J26" s="17">
        <f>'Dersi Geçen Öğrenciler'!E26*(100/25)</f>
        <v>76</v>
      </c>
      <c r="K26" s="17">
        <f>'Dersi Geçen Öğrenciler'!H26*(100/25)</f>
        <v>0</v>
      </c>
      <c r="L26" s="25">
        <f>'Dersi Geçen Öğrenciler'!K26*(100/30)</f>
        <v>16.666666666666668</v>
      </c>
      <c r="M26" s="17">
        <f>'Dersi Geçen Öğrenciler'!N26*(100/20)</f>
        <v>25</v>
      </c>
      <c r="N26" s="17">
        <f>'Dersi Geçen Öğrenciler'!E26*(100/25)</f>
        <v>76</v>
      </c>
      <c r="O26" s="17">
        <f>'Dersi Geçen Öğrenciler'!F26*(100/25)</f>
        <v>28</v>
      </c>
      <c r="P26" s="17">
        <f>'Dersi Geçen Öğrenciler'!G26*(100/25)</f>
        <v>0</v>
      </c>
      <c r="Q26" s="25">
        <f>'Dersi Geçen Öğrenciler'!J26*(100/70)</f>
        <v>50</v>
      </c>
      <c r="R26" s="25">
        <f>'Dersi Geçen Öğrenciler'!K26*(100/30)</f>
        <v>16.666666666666668</v>
      </c>
      <c r="S26" s="17">
        <f>'Dersi Geçen Öğrenciler'!O26*(100/25)</f>
        <v>72</v>
      </c>
      <c r="T26" s="17">
        <f>'Dersi Geçen Öğrenciler'!O26*(100/25)</f>
        <v>72</v>
      </c>
      <c r="U26" s="25">
        <f>'Dersi Geçen Öğrenciler'!Q26*(100/30)</f>
        <v>50</v>
      </c>
      <c r="V26" s="17">
        <f>'Dersi Geçen Öğrenciler'!P26*(100/10)</f>
        <v>50</v>
      </c>
      <c r="W26" s="25">
        <f>'Dersi Geçen Öğrenciler'!Q26*(100/30)</f>
        <v>50</v>
      </c>
    </row>
    <row r="27" spans="1:23" x14ac:dyDescent="0.2">
      <c r="A27" s="8" t="s">
        <v>73</v>
      </c>
      <c r="B27" s="9">
        <v>1111111124</v>
      </c>
      <c r="C27" s="9" t="s">
        <v>106</v>
      </c>
      <c r="D27" s="9" t="s">
        <v>179</v>
      </c>
      <c r="E27" s="17">
        <f>'Dersi Geçen Öğrenciler'!E27*(100/25)</f>
        <v>24</v>
      </c>
      <c r="F27" s="17">
        <f>'Dersi Geçen Öğrenciler'!F27*(100/25)</f>
        <v>0</v>
      </c>
      <c r="G27" s="17">
        <f>'Dersi Geçen Öğrenciler'!H27*(100/25)</f>
        <v>100</v>
      </c>
      <c r="H27" s="25">
        <f>'Dersi Geçen Öğrenciler'!J27*(100/70)</f>
        <v>0</v>
      </c>
      <c r="I27" s="25">
        <f>'Dersi Geçen Öğrenciler'!M27*(100/15)</f>
        <v>20</v>
      </c>
      <c r="J27" s="17">
        <f>'Dersi Geçen Öğrenciler'!E27*(100/25)</f>
        <v>24</v>
      </c>
      <c r="K27" s="17">
        <f>'Dersi Geçen Öğrenciler'!H27*(100/25)</f>
        <v>100</v>
      </c>
      <c r="L27" s="25">
        <f>'Dersi Geçen Öğrenciler'!K27*(100/30)</f>
        <v>0</v>
      </c>
      <c r="M27" s="17">
        <f>'Dersi Geçen Öğrenciler'!N27*(100/20)</f>
        <v>25</v>
      </c>
      <c r="N27" s="17">
        <f>'Dersi Geçen Öğrenciler'!E27*(100/25)</f>
        <v>24</v>
      </c>
      <c r="O27" s="17">
        <f>'Dersi Geçen Öğrenciler'!F27*(100/25)</f>
        <v>0</v>
      </c>
      <c r="P27" s="17">
        <f>'Dersi Geçen Öğrenciler'!G27*(100/25)</f>
        <v>20</v>
      </c>
      <c r="Q27" s="25">
        <f>'Dersi Geçen Öğrenciler'!J27*(100/70)</f>
        <v>0</v>
      </c>
      <c r="R27" s="25">
        <f>'Dersi Geçen Öğrenciler'!K27*(100/30)</f>
        <v>0</v>
      </c>
      <c r="S27" s="17">
        <f>'Dersi Geçen Öğrenciler'!O27*(100/25)</f>
        <v>40</v>
      </c>
      <c r="T27" s="17">
        <f>'Dersi Geçen Öğrenciler'!O27*(100/25)</f>
        <v>40</v>
      </c>
      <c r="U27" s="25">
        <f>'Dersi Geçen Öğrenciler'!Q27*(100/30)</f>
        <v>6.666666666666667</v>
      </c>
      <c r="V27" s="17">
        <f>'Dersi Geçen Öğrenciler'!P27*(100/10)</f>
        <v>0</v>
      </c>
      <c r="W27" s="25">
        <f>'Dersi Geçen Öğrenciler'!Q27*(100/30)</f>
        <v>6.666666666666667</v>
      </c>
    </row>
    <row r="28" spans="1:23" x14ac:dyDescent="0.2">
      <c r="A28" s="8" t="s">
        <v>76</v>
      </c>
      <c r="B28" s="9">
        <v>1111111125</v>
      </c>
      <c r="C28" s="9" t="s">
        <v>108</v>
      </c>
      <c r="D28" s="9" t="s">
        <v>179</v>
      </c>
      <c r="E28" s="17">
        <f>'Dersi Geçen Öğrenciler'!E28*(100/25)</f>
        <v>64</v>
      </c>
      <c r="F28" s="17">
        <f>'Dersi Geçen Öğrenciler'!F28*(100/25)</f>
        <v>32</v>
      </c>
      <c r="G28" s="17">
        <f>'Dersi Geçen Öğrenciler'!H28*(100/25)</f>
        <v>20</v>
      </c>
      <c r="H28" s="25">
        <f>'Dersi Geçen Öğrenciler'!J28*(100/70)</f>
        <v>50</v>
      </c>
      <c r="I28" s="25">
        <f>'Dersi Geçen Öğrenciler'!M28*(100/15)</f>
        <v>33.333333333333336</v>
      </c>
      <c r="J28" s="17">
        <f>'Dersi Geçen Öğrenciler'!E28*(100/25)</f>
        <v>64</v>
      </c>
      <c r="K28" s="17">
        <f>'Dersi Geçen Öğrenciler'!H28*(100/25)</f>
        <v>20</v>
      </c>
      <c r="L28" s="25">
        <f>'Dersi Geçen Öğrenciler'!K28*(100/30)</f>
        <v>16.666666666666668</v>
      </c>
      <c r="M28" s="17">
        <f>'Dersi Geçen Öğrenciler'!N28*(100/20)</f>
        <v>0</v>
      </c>
      <c r="N28" s="17">
        <f>'Dersi Geçen Öğrenciler'!E28*(100/25)</f>
        <v>64</v>
      </c>
      <c r="O28" s="17">
        <f>'Dersi Geçen Öğrenciler'!F28*(100/25)</f>
        <v>32</v>
      </c>
      <c r="P28" s="17">
        <f>'Dersi Geçen Öğrenciler'!G28*(100/25)</f>
        <v>8</v>
      </c>
      <c r="Q28" s="25">
        <f>'Dersi Geçen Öğrenciler'!J28*(100/70)</f>
        <v>50</v>
      </c>
      <c r="R28" s="25">
        <f>'Dersi Geçen Öğrenciler'!K28*(100/30)</f>
        <v>16.666666666666668</v>
      </c>
      <c r="S28" s="17">
        <f>'Dersi Geçen Öğrenciler'!O28*(100/25)</f>
        <v>60</v>
      </c>
      <c r="T28" s="17">
        <f>'Dersi Geçen Öğrenciler'!O28*(100/25)</f>
        <v>60</v>
      </c>
      <c r="U28" s="25">
        <f>'Dersi Geçen Öğrenciler'!Q28*(100/30)</f>
        <v>100</v>
      </c>
      <c r="V28" s="17">
        <f>'Dersi Geçen Öğrenciler'!P28*(100/10)</f>
        <v>0</v>
      </c>
      <c r="W28" s="25">
        <f>'Dersi Geçen Öğrenciler'!Q28*(100/30)</f>
        <v>100</v>
      </c>
    </row>
    <row r="29" spans="1:23" x14ac:dyDescent="0.2">
      <c r="A29" s="8" t="s">
        <v>12</v>
      </c>
      <c r="B29" s="9">
        <v>1111111126</v>
      </c>
      <c r="C29" s="9" t="s">
        <v>111</v>
      </c>
      <c r="D29" s="9" t="s">
        <v>179</v>
      </c>
      <c r="E29" s="17">
        <f>'Dersi Geçen Öğrenciler'!E29*(100/25)</f>
        <v>40</v>
      </c>
      <c r="F29" s="17">
        <f>'Dersi Geçen Öğrenciler'!F29*(100/25)</f>
        <v>12</v>
      </c>
      <c r="G29" s="17">
        <f>'Dersi Geçen Öğrenciler'!H29*(100/25)</f>
        <v>0</v>
      </c>
      <c r="H29" s="25">
        <f>'Dersi Geçen Öğrenciler'!J29*(100/70)</f>
        <v>100</v>
      </c>
      <c r="I29" s="25">
        <f>'Dersi Geçen Öğrenciler'!M29*(100/15)</f>
        <v>33.333333333333336</v>
      </c>
      <c r="J29" s="17">
        <f>'Dersi Geçen Öğrenciler'!E29*(100/25)</f>
        <v>40</v>
      </c>
      <c r="K29" s="17">
        <f>'Dersi Geçen Öğrenciler'!H29*(100/25)</f>
        <v>0</v>
      </c>
      <c r="L29" s="25">
        <f>'Dersi Geçen Öğrenciler'!K29*(100/30)</f>
        <v>33.333333333333336</v>
      </c>
      <c r="M29" s="17">
        <f>'Dersi Geçen Öğrenciler'!N29*(100/20)</f>
        <v>25</v>
      </c>
      <c r="N29" s="17">
        <f>'Dersi Geçen Öğrenciler'!E29*(100/25)</f>
        <v>40</v>
      </c>
      <c r="O29" s="17">
        <f>'Dersi Geçen Öğrenciler'!F29*(100/25)</f>
        <v>12</v>
      </c>
      <c r="P29" s="17">
        <f>'Dersi Geçen Öğrenciler'!G29*(100/25)</f>
        <v>16</v>
      </c>
      <c r="Q29" s="25">
        <f>'Dersi Geçen Öğrenciler'!J29*(100/70)</f>
        <v>100</v>
      </c>
      <c r="R29" s="25">
        <f>'Dersi Geçen Öğrenciler'!K29*(100/30)</f>
        <v>33.333333333333336</v>
      </c>
      <c r="S29" s="17">
        <f>'Dersi Geçen Öğrenciler'!O29*(100/25)</f>
        <v>80</v>
      </c>
      <c r="T29" s="17">
        <f>'Dersi Geçen Öğrenciler'!O29*(100/25)</f>
        <v>80</v>
      </c>
      <c r="U29" s="25">
        <f>'Dersi Geçen Öğrenciler'!Q29*(100/30)</f>
        <v>60</v>
      </c>
      <c r="V29" s="17">
        <f>'Dersi Geçen Öğrenciler'!P29*(100/10)</f>
        <v>50</v>
      </c>
      <c r="W29" s="25">
        <f>'Dersi Geçen Öğrenciler'!Q29*(100/30)</f>
        <v>60</v>
      </c>
    </row>
    <row r="30" spans="1:23" x14ac:dyDescent="0.2">
      <c r="A30" s="8" t="s">
        <v>81</v>
      </c>
      <c r="B30" s="9">
        <v>1111111127</v>
      </c>
      <c r="C30" s="9" t="s">
        <v>113</v>
      </c>
      <c r="D30" s="9" t="s">
        <v>179</v>
      </c>
      <c r="E30" s="17">
        <f>'Dersi Geçen Öğrenciler'!E30*(100/25)</f>
        <v>64</v>
      </c>
      <c r="F30" s="17">
        <f>'Dersi Geçen Öğrenciler'!F30*(100/25)</f>
        <v>12</v>
      </c>
      <c r="G30" s="17">
        <f>'Dersi Geçen Öğrenciler'!H30*(100/25)</f>
        <v>20</v>
      </c>
      <c r="H30" s="25">
        <f>'Dersi Geçen Öğrenciler'!J30*(100/70)</f>
        <v>57.142857142857146</v>
      </c>
      <c r="I30" s="25">
        <f>'Dersi Geçen Öğrenciler'!M30*(100/15)</f>
        <v>100</v>
      </c>
      <c r="J30" s="17">
        <f>'Dersi Geçen Öğrenciler'!E30*(100/25)</f>
        <v>64</v>
      </c>
      <c r="K30" s="17">
        <f>'Dersi Geçen Öğrenciler'!H30*(100/25)</f>
        <v>20</v>
      </c>
      <c r="L30" s="25">
        <f>'Dersi Geçen Öğrenciler'!K30*(100/30)</f>
        <v>16.666666666666668</v>
      </c>
      <c r="M30" s="17">
        <f>'Dersi Geçen Öğrenciler'!N30*(100/20)</f>
        <v>40</v>
      </c>
      <c r="N30" s="17">
        <f>'Dersi Geçen Öğrenciler'!E30*(100/25)</f>
        <v>64</v>
      </c>
      <c r="O30" s="17">
        <f>'Dersi Geçen Öğrenciler'!F30*(100/25)</f>
        <v>12</v>
      </c>
      <c r="P30" s="17">
        <f>'Dersi Geçen Öğrenciler'!G30*(100/25)</f>
        <v>12</v>
      </c>
      <c r="Q30" s="25">
        <f>'Dersi Geçen Öğrenciler'!J30*(100/70)</f>
        <v>57.142857142857146</v>
      </c>
      <c r="R30" s="25">
        <f>'Dersi Geçen Öğrenciler'!K30*(100/30)</f>
        <v>16.666666666666668</v>
      </c>
      <c r="S30" s="17">
        <f>'Dersi Geçen Öğrenciler'!O30*(100/25)</f>
        <v>72</v>
      </c>
      <c r="T30" s="17">
        <f>'Dersi Geçen Öğrenciler'!O30*(100/25)</f>
        <v>72</v>
      </c>
      <c r="U30" s="25">
        <f>'Dersi Geçen Öğrenciler'!Q30*(100/30)</f>
        <v>23.333333333333336</v>
      </c>
      <c r="V30" s="17">
        <f>'Dersi Geçen Öğrenciler'!P30*(100/10)</f>
        <v>0</v>
      </c>
      <c r="W30" s="25">
        <f>'Dersi Geçen Öğrenciler'!Q30*(100/30)</f>
        <v>23.333333333333336</v>
      </c>
    </row>
    <row r="31" spans="1:23" x14ac:dyDescent="0.2">
      <c r="A31" s="8" t="s">
        <v>83</v>
      </c>
      <c r="B31" s="9">
        <v>1111111128</v>
      </c>
      <c r="C31" s="9" t="s">
        <v>115</v>
      </c>
      <c r="D31" s="9" t="s">
        <v>179</v>
      </c>
      <c r="E31" s="17">
        <f>'Dersi Geçen Öğrenciler'!E31*(100/25)</f>
        <v>48</v>
      </c>
      <c r="F31" s="17">
        <f>'Dersi Geçen Öğrenciler'!F31*(100/25)</f>
        <v>0</v>
      </c>
      <c r="G31" s="17">
        <f>'Dersi Geçen Öğrenciler'!H31*(100/25)</f>
        <v>0</v>
      </c>
      <c r="H31" s="25">
        <f>'Dersi Geçen Öğrenciler'!J31*(100/70)</f>
        <v>85.714285714285722</v>
      </c>
      <c r="I31" s="25">
        <f>'Dersi Geçen Öğrenciler'!M31*(100/15)</f>
        <v>0</v>
      </c>
      <c r="J31" s="17">
        <f>'Dersi Geçen Öğrenciler'!E31*(100/25)</f>
        <v>48</v>
      </c>
      <c r="K31" s="17">
        <f>'Dersi Geçen Öğrenciler'!H31*(100/25)</f>
        <v>0</v>
      </c>
      <c r="L31" s="25">
        <f>'Dersi Geçen Öğrenciler'!K31*(100/30)</f>
        <v>33.333333333333336</v>
      </c>
      <c r="M31" s="17">
        <f>'Dersi Geçen Öğrenciler'!N31*(100/20)</f>
        <v>20</v>
      </c>
      <c r="N31" s="17">
        <f>'Dersi Geçen Öğrenciler'!E31*(100/25)</f>
        <v>48</v>
      </c>
      <c r="O31" s="17">
        <f>'Dersi Geçen Öğrenciler'!F31*(100/25)</f>
        <v>0</v>
      </c>
      <c r="P31" s="17">
        <f>'Dersi Geçen Öğrenciler'!G31*(100/25)</f>
        <v>12</v>
      </c>
      <c r="Q31" s="25">
        <f>'Dersi Geçen Öğrenciler'!J31*(100/70)</f>
        <v>85.714285714285722</v>
      </c>
      <c r="R31" s="25">
        <f>'Dersi Geçen Öğrenciler'!K31*(100/30)</f>
        <v>33.333333333333336</v>
      </c>
      <c r="S31" s="17">
        <f>'Dersi Geçen Öğrenciler'!O31*(100/25)</f>
        <v>40</v>
      </c>
      <c r="T31" s="17">
        <f>'Dersi Geçen Öğrenciler'!O31*(100/25)</f>
        <v>40</v>
      </c>
      <c r="U31" s="25">
        <f>'Dersi Geçen Öğrenciler'!Q31*(100/30)</f>
        <v>26.666666666666668</v>
      </c>
      <c r="V31" s="17">
        <f>'Dersi Geçen Öğrenciler'!P31*(100/10)</f>
        <v>30</v>
      </c>
      <c r="W31" s="25">
        <f>'Dersi Geçen Öğrenciler'!Q31*(100/30)</f>
        <v>26.666666666666668</v>
      </c>
    </row>
    <row r="32" spans="1:23" x14ac:dyDescent="0.2">
      <c r="A32" s="8" t="s">
        <v>87</v>
      </c>
      <c r="B32" s="9">
        <v>1111111129</v>
      </c>
      <c r="C32" s="9" t="s">
        <v>116</v>
      </c>
      <c r="D32" s="9" t="s">
        <v>179</v>
      </c>
      <c r="E32" s="17">
        <f>'Dersi Geçen Öğrenciler'!E32*(100/25)</f>
        <v>12</v>
      </c>
      <c r="F32" s="17">
        <f>'Dersi Geçen Öğrenciler'!F32*(100/25)</f>
        <v>12</v>
      </c>
      <c r="G32" s="17">
        <f>'Dersi Geçen Öğrenciler'!H32*(100/25)</f>
        <v>0</v>
      </c>
      <c r="H32" s="25">
        <f>'Dersi Geçen Öğrenciler'!J32*(100/70)</f>
        <v>35.714285714285715</v>
      </c>
      <c r="I32" s="25">
        <f>'Dersi Geçen Öğrenciler'!M32*(100/15)</f>
        <v>0</v>
      </c>
      <c r="J32" s="17">
        <f>'Dersi Geçen Öğrenciler'!E32*(100/25)</f>
        <v>12</v>
      </c>
      <c r="K32" s="17">
        <f>'Dersi Geçen Öğrenciler'!H32*(100/25)</f>
        <v>0</v>
      </c>
      <c r="L32" s="25">
        <f>'Dersi Geçen Öğrenciler'!K32*(100/30)</f>
        <v>0</v>
      </c>
      <c r="M32" s="17">
        <f>'Dersi Geçen Öğrenciler'!N32*(100/20)</f>
        <v>75</v>
      </c>
      <c r="N32" s="17">
        <f>'Dersi Geçen Öğrenciler'!E32*(100/25)</f>
        <v>12</v>
      </c>
      <c r="O32" s="17">
        <f>'Dersi Geçen Öğrenciler'!F32*(100/25)</f>
        <v>12</v>
      </c>
      <c r="P32" s="17">
        <f>'Dersi Geçen Öğrenciler'!G32*(100/25)</f>
        <v>0</v>
      </c>
      <c r="Q32" s="25">
        <f>'Dersi Geçen Öğrenciler'!J32*(100/70)</f>
        <v>35.714285714285715</v>
      </c>
      <c r="R32" s="25">
        <f>'Dersi Geçen Öğrenciler'!K32*(100/30)</f>
        <v>0</v>
      </c>
      <c r="S32" s="17">
        <f>'Dersi Geçen Öğrenciler'!O32*(100/25)</f>
        <v>60</v>
      </c>
      <c r="T32" s="17">
        <f>'Dersi Geçen Öğrenciler'!O32*(100/25)</f>
        <v>60</v>
      </c>
      <c r="U32" s="25">
        <f>'Dersi Geçen Öğrenciler'!Q32*(100/30)</f>
        <v>33.333333333333336</v>
      </c>
      <c r="V32" s="17">
        <f>'Dersi Geçen Öğrenciler'!P32*(100/10)</f>
        <v>120</v>
      </c>
      <c r="W32" s="25">
        <f>'Dersi Geçen Öğrenciler'!Q32*(100/30)</f>
        <v>33.333333333333336</v>
      </c>
    </row>
    <row r="33" spans="1:23" x14ac:dyDescent="0.2">
      <c r="A33" s="8" t="s">
        <v>27</v>
      </c>
      <c r="B33" s="9">
        <v>1111111130</v>
      </c>
      <c r="C33" s="9" t="s">
        <v>117</v>
      </c>
      <c r="D33" s="9" t="s">
        <v>179</v>
      </c>
      <c r="E33" s="17">
        <f>'Dersi Geçen Öğrenciler'!E33*(100/25)</f>
        <v>64</v>
      </c>
      <c r="F33" s="17">
        <f>'Dersi Geçen Öğrenciler'!F33*(100/25)</f>
        <v>0</v>
      </c>
      <c r="G33" s="17">
        <f>'Dersi Geçen Öğrenciler'!H33*(100/25)</f>
        <v>100</v>
      </c>
      <c r="H33" s="25">
        <f>'Dersi Geçen Öğrenciler'!J33*(100/70)</f>
        <v>71.428571428571431</v>
      </c>
      <c r="I33" s="25">
        <f>'Dersi Geçen Öğrenciler'!M33*(100/15)</f>
        <v>66.666666666666671</v>
      </c>
      <c r="J33" s="17">
        <f>'Dersi Geçen Öğrenciler'!E33*(100/25)</f>
        <v>64</v>
      </c>
      <c r="K33" s="17">
        <f>'Dersi Geçen Öğrenciler'!H33*(100/25)</f>
        <v>100</v>
      </c>
      <c r="L33" s="25">
        <f>'Dersi Geçen Öğrenciler'!K33*(100/30)</f>
        <v>16.666666666666668</v>
      </c>
      <c r="M33" s="17">
        <f>'Dersi Geçen Öğrenciler'!N33*(100/20)</f>
        <v>75</v>
      </c>
      <c r="N33" s="17">
        <f>'Dersi Geçen Öğrenciler'!E33*(100/25)</f>
        <v>64</v>
      </c>
      <c r="O33" s="17">
        <f>'Dersi Geçen Öğrenciler'!F33*(100/25)</f>
        <v>0</v>
      </c>
      <c r="P33" s="17">
        <f>'Dersi Geçen Öğrenciler'!G33*(100/25)</f>
        <v>12</v>
      </c>
      <c r="Q33" s="25">
        <f>'Dersi Geçen Öğrenciler'!J33*(100/70)</f>
        <v>71.428571428571431</v>
      </c>
      <c r="R33" s="25">
        <f>'Dersi Geçen Öğrenciler'!K33*(100/30)</f>
        <v>16.666666666666668</v>
      </c>
      <c r="S33" s="17">
        <f>'Dersi Geçen Öğrenciler'!O33*(100/25)</f>
        <v>60</v>
      </c>
      <c r="T33" s="17">
        <f>'Dersi Geçen Öğrenciler'!O33*(100/25)</f>
        <v>60</v>
      </c>
      <c r="U33" s="25">
        <f>'Dersi Geçen Öğrenciler'!Q33*(100/30)</f>
        <v>50</v>
      </c>
      <c r="V33" s="17">
        <f>'Dersi Geçen Öğrenciler'!P33*(100/10)</f>
        <v>50</v>
      </c>
      <c r="W33" s="25">
        <f>'Dersi Geçen Öğrenciler'!Q33*(100/30)</f>
        <v>50</v>
      </c>
    </row>
    <row r="34" spans="1:23" x14ac:dyDescent="0.2">
      <c r="A34" s="8" t="s">
        <v>85</v>
      </c>
      <c r="B34" s="9">
        <v>1111111131</v>
      </c>
      <c r="C34" s="9" t="s">
        <v>120</v>
      </c>
      <c r="D34" s="9" t="s">
        <v>179</v>
      </c>
      <c r="E34" s="17">
        <f>'Dersi Geçen Öğrenciler'!E34*(100/25)</f>
        <v>100</v>
      </c>
      <c r="F34" s="17">
        <f>'Dersi Geçen Öğrenciler'!F34*(100/25)</f>
        <v>52</v>
      </c>
      <c r="G34" s="17">
        <f>'Dersi Geçen Öğrenciler'!H34*(100/25)</f>
        <v>100</v>
      </c>
      <c r="H34" s="25">
        <f>'Dersi Geçen Öğrenciler'!J34*(100/70)</f>
        <v>100</v>
      </c>
      <c r="I34" s="25">
        <f>'Dersi Geçen Öğrenciler'!M34*(100/15)</f>
        <v>100</v>
      </c>
      <c r="J34" s="17">
        <f>'Dersi Geçen Öğrenciler'!E34*(100/25)</f>
        <v>100</v>
      </c>
      <c r="K34" s="17">
        <f>'Dersi Geçen Öğrenciler'!H34*(100/25)</f>
        <v>100</v>
      </c>
      <c r="L34" s="25">
        <f>'Dersi Geçen Öğrenciler'!K34*(100/30)</f>
        <v>66.666666666666671</v>
      </c>
      <c r="M34" s="17">
        <f>'Dersi Geçen Öğrenciler'!N34*(100/20)</f>
        <v>100</v>
      </c>
      <c r="N34" s="17">
        <f>'Dersi Geçen Öğrenciler'!E34*(100/25)</f>
        <v>100</v>
      </c>
      <c r="O34" s="17">
        <f>'Dersi Geçen Öğrenciler'!F34*(100/25)</f>
        <v>52</v>
      </c>
      <c r="P34" s="17">
        <f>'Dersi Geçen Öğrenciler'!G34*(100/25)</f>
        <v>84</v>
      </c>
      <c r="Q34" s="25">
        <f>'Dersi Geçen Öğrenciler'!J34*(100/70)</f>
        <v>100</v>
      </c>
      <c r="R34" s="25">
        <f>'Dersi Geçen Öğrenciler'!K34*(100/30)</f>
        <v>66.666666666666671</v>
      </c>
      <c r="S34" s="17">
        <f>'Dersi Geçen Öğrenciler'!O34*(100/25)</f>
        <v>100</v>
      </c>
      <c r="T34" s="17">
        <f>'Dersi Geçen Öğrenciler'!O34*(100/25)</f>
        <v>100</v>
      </c>
      <c r="U34" s="25">
        <f>'Dersi Geçen Öğrenciler'!Q34*(100/30)</f>
        <v>100</v>
      </c>
      <c r="V34" s="17">
        <f>'Dersi Geçen Öğrenciler'!P34*(100/10)</f>
        <v>100</v>
      </c>
      <c r="W34" s="25">
        <f>'Dersi Geçen Öğrenciler'!Q34*(100/30)</f>
        <v>100</v>
      </c>
    </row>
    <row r="35" spans="1:23" x14ac:dyDescent="0.2">
      <c r="A35" s="8" t="s">
        <v>36</v>
      </c>
      <c r="B35" s="9">
        <v>1111111132</v>
      </c>
      <c r="C35" s="9" t="s">
        <v>123</v>
      </c>
      <c r="D35" s="9" t="s">
        <v>179</v>
      </c>
      <c r="E35" s="17">
        <f>'Dersi Geçen Öğrenciler'!E35*(100/25)</f>
        <v>44</v>
      </c>
      <c r="F35" s="17">
        <f>'Dersi Geçen Öğrenciler'!F35*(100/25)</f>
        <v>20</v>
      </c>
      <c r="G35" s="17">
        <f>'Dersi Geçen Öğrenciler'!H35*(100/25)</f>
        <v>0</v>
      </c>
      <c r="H35" s="25">
        <f>'Dersi Geçen Öğrenciler'!J35*(100/70)</f>
        <v>7.1428571428571432</v>
      </c>
      <c r="I35" s="25">
        <f>'Dersi Geçen Öğrenciler'!M35*(100/15)</f>
        <v>66.666666666666671</v>
      </c>
      <c r="J35" s="17">
        <f>'Dersi Geçen Öğrenciler'!E35*(100/25)</f>
        <v>44</v>
      </c>
      <c r="K35" s="17">
        <f>'Dersi Geçen Öğrenciler'!H35*(100/25)</f>
        <v>0</v>
      </c>
      <c r="L35" s="25">
        <f>'Dersi Geçen Öğrenciler'!K35*(100/30)</f>
        <v>0</v>
      </c>
      <c r="M35" s="17">
        <f>'Dersi Geçen Öğrenciler'!N35*(100/20)</f>
        <v>50</v>
      </c>
      <c r="N35" s="17">
        <f>'Dersi Geçen Öğrenciler'!E35*(100/25)</f>
        <v>44</v>
      </c>
      <c r="O35" s="17">
        <f>'Dersi Geçen Öğrenciler'!F35*(100/25)</f>
        <v>20</v>
      </c>
      <c r="P35" s="17">
        <f>'Dersi Geçen Öğrenciler'!G35*(100/25)</f>
        <v>20</v>
      </c>
      <c r="Q35" s="25">
        <f>'Dersi Geçen Öğrenciler'!J35*(100/70)</f>
        <v>7.1428571428571432</v>
      </c>
      <c r="R35" s="25">
        <f>'Dersi Geçen Öğrenciler'!K35*(100/30)</f>
        <v>0</v>
      </c>
      <c r="S35" s="17">
        <f>'Dersi Geçen Öğrenciler'!O35*(100/25)</f>
        <v>40</v>
      </c>
      <c r="T35" s="17">
        <f>'Dersi Geçen Öğrenciler'!O35*(100/25)</f>
        <v>40</v>
      </c>
      <c r="U35" s="25">
        <f>'Dersi Geçen Öğrenciler'!Q35*(100/30)</f>
        <v>0</v>
      </c>
      <c r="V35" s="17">
        <f>'Dersi Geçen Öğrenciler'!P35*(100/10)</f>
        <v>20</v>
      </c>
      <c r="W35" s="25">
        <f>'Dersi Geçen Öğrenciler'!Q35*(100/30)</f>
        <v>0</v>
      </c>
    </row>
    <row r="36" spans="1:23" x14ac:dyDescent="0.2">
      <c r="A36" s="8" t="s">
        <v>37</v>
      </c>
      <c r="B36" s="9">
        <v>1111111133</v>
      </c>
      <c r="C36" s="9" t="s">
        <v>124</v>
      </c>
      <c r="D36" s="9" t="s">
        <v>179</v>
      </c>
      <c r="E36" s="17">
        <f>'Dersi Geçen Öğrenciler'!E36*(100/25)</f>
        <v>64</v>
      </c>
      <c r="F36" s="17">
        <f>'Dersi Geçen Öğrenciler'!F36*(100/25)</f>
        <v>12</v>
      </c>
      <c r="G36" s="17">
        <f>'Dersi Geçen Öğrenciler'!H36*(100/25)</f>
        <v>40</v>
      </c>
      <c r="H36" s="25">
        <f>'Dersi Geçen Öğrenciler'!J36*(100/70)</f>
        <v>42.857142857142861</v>
      </c>
      <c r="I36" s="25">
        <f>'Dersi Geçen Öğrenciler'!M36*(100/15)</f>
        <v>0</v>
      </c>
      <c r="J36" s="17">
        <f>'Dersi Geçen Öğrenciler'!E36*(100/25)</f>
        <v>64</v>
      </c>
      <c r="K36" s="17">
        <f>'Dersi Geçen Öğrenciler'!H36*(100/25)</f>
        <v>40</v>
      </c>
      <c r="L36" s="25">
        <f>'Dersi Geçen Öğrenciler'!K36*(100/30)</f>
        <v>16.666666666666668</v>
      </c>
      <c r="M36" s="17">
        <f>'Dersi Geçen Öğrenciler'!N36*(100/20)</f>
        <v>50</v>
      </c>
      <c r="N36" s="17">
        <f>'Dersi Geçen Öğrenciler'!E36*(100/25)</f>
        <v>64</v>
      </c>
      <c r="O36" s="17">
        <f>'Dersi Geçen Öğrenciler'!F36*(100/25)</f>
        <v>12</v>
      </c>
      <c r="P36" s="17">
        <f>'Dersi Geçen Öğrenciler'!G36*(100/25)</f>
        <v>20</v>
      </c>
      <c r="Q36" s="25">
        <f>'Dersi Geçen Öğrenciler'!J36*(100/70)</f>
        <v>42.857142857142861</v>
      </c>
      <c r="R36" s="25">
        <f>'Dersi Geçen Öğrenciler'!K36*(100/30)</f>
        <v>16.666666666666668</v>
      </c>
      <c r="S36" s="17">
        <f>'Dersi Geçen Öğrenciler'!O36*(100/25)</f>
        <v>60</v>
      </c>
      <c r="T36" s="17">
        <f>'Dersi Geçen Öğrenciler'!O36*(100/25)</f>
        <v>60</v>
      </c>
      <c r="U36" s="25">
        <f>'Dersi Geçen Öğrenciler'!Q36*(100/30)</f>
        <v>100</v>
      </c>
      <c r="V36" s="17">
        <f>'Dersi Geçen Öğrenciler'!P36*(100/10)</f>
        <v>80</v>
      </c>
      <c r="W36" s="25">
        <f>'Dersi Geçen Öğrenciler'!Q36*(100/30)</f>
        <v>100</v>
      </c>
    </row>
    <row r="37" spans="1:23" x14ac:dyDescent="0.2">
      <c r="A37" s="8" t="s">
        <v>95</v>
      </c>
      <c r="B37" s="9">
        <v>1111111134</v>
      </c>
      <c r="C37" s="9" t="s">
        <v>127</v>
      </c>
      <c r="D37" s="9" t="s">
        <v>179</v>
      </c>
      <c r="E37" s="17">
        <f>'Dersi Geçen Öğrenciler'!E37*(100/25)</f>
        <v>68</v>
      </c>
      <c r="F37" s="17">
        <f>'Dersi Geçen Öğrenciler'!F37*(100/25)</f>
        <v>0</v>
      </c>
      <c r="G37" s="17">
        <f>'Dersi Geçen Öğrenciler'!H37*(100/25)</f>
        <v>0</v>
      </c>
      <c r="H37" s="25">
        <f>'Dersi Geçen Öğrenciler'!J37*(100/70)</f>
        <v>14.285714285714286</v>
      </c>
      <c r="I37" s="25">
        <f>'Dersi Geçen Öğrenciler'!M37*(100/15)</f>
        <v>100</v>
      </c>
      <c r="J37" s="17">
        <f>'Dersi Geçen Öğrenciler'!E37*(100/25)</f>
        <v>68</v>
      </c>
      <c r="K37" s="17">
        <f>'Dersi Geçen Öğrenciler'!H37*(100/25)</f>
        <v>0</v>
      </c>
      <c r="L37" s="25">
        <f>'Dersi Geçen Öğrenciler'!K37*(100/30)</f>
        <v>0</v>
      </c>
      <c r="M37" s="17">
        <f>'Dersi Geçen Öğrenciler'!N37*(100/20)</f>
        <v>75</v>
      </c>
      <c r="N37" s="17">
        <f>'Dersi Geçen Öğrenciler'!E37*(100/25)</f>
        <v>68</v>
      </c>
      <c r="O37" s="17">
        <f>'Dersi Geçen Öğrenciler'!F37*(100/25)</f>
        <v>0</v>
      </c>
      <c r="P37" s="17">
        <f>'Dersi Geçen Öğrenciler'!G37*(100/25)</f>
        <v>20</v>
      </c>
      <c r="Q37" s="25">
        <f>'Dersi Geçen Öğrenciler'!J37*(100/70)</f>
        <v>14.285714285714286</v>
      </c>
      <c r="R37" s="25">
        <f>'Dersi Geçen Öğrenciler'!K37*(100/30)</f>
        <v>0</v>
      </c>
      <c r="S37" s="17">
        <f>'Dersi Geçen Öğrenciler'!O37*(100/25)</f>
        <v>60</v>
      </c>
      <c r="T37" s="17">
        <f>'Dersi Geçen Öğrenciler'!O37*(100/25)</f>
        <v>60</v>
      </c>
      <c r="U37" s="25">
        <f>'Dersi Geçen Öğrenciler'!Q37*(100/30)</f>
        <v>16.666666666666668</v>
      </c>
      <c r="V37" s="17">
        <f>'Dersi Geçen Öğrenciler'!P37*(100/10)</f>
        <v>50</v>
      </c>
      <c r="W37" s="25">
        <f>'Dersi Geçen Öğrenciler'!Q37*(100/30)</f>
        <v>16.666666666666668</v>
      </c>
    </row>
    <row r="38" spans="1:23" x14ac:dyDescent="0.2">
      <c r="A38" s="8" t="s">
        <v>80</v>
      </c>
      <c r="B38" s="9">
        <v>1111111135</v>
      </c>
      <c r="C38" s="9" t="s">
        <v>134</v>
      </c>
      <c r="D38" s="9" t="s">
        <v>179</v>
      </c>
      <c r="E38" s="17">
        <f>'Dersi Geçen Öğrenciler'!E38*(100/25)</f>
        <v>76</v>
      </c>
      <c r="F38" s="17">
        <f>'Dersi Geçen Öğrenciler'!F38*(100/25)</f>
        <v>28</v>
      </c>
      <c r="G38" s="17">
        <f>'Dersi Geçen Öğrenciler'!H38*(100/25)</f>
        <v>0</v>
      </c>
      <c r="H38" s="25">
        <f>'Dersi Geçen Öğrenciler'!J38*(100/70)</f>
        <v>42.857142857142861</v>
      </c>
      <c r="I38" s="25">
        <f>'Dersi Geçen Öğrenciler'!M38*(100/15)</f>
        <v>33.333333333333336</v>
      </c>
      <c r="J38" s="17">
        <f>'Dersi Geçen Öğrenciler'!E38*(100/25)</f>
        <v>76</v>
      </c>
      <c r="K38" s="17">
        <f>'Dersi Geçen Öğrenciler'!H38*(100/25)</f>
        <v>0</v>
      </c>
      <c r="L38" s="25">
        <f>'Dersi Geçen Öğrenciler'!K38*(100/30)</f>
        <v>0</v>
      </c>
      <c r="M38" s="17">
        <f>'Dersi Geçen Öğrenciler'!N38*(100/20)</f>
        <v>100</v>
      </c>
      <c r="N38" s="17">
        <f>'Dersi Geçen Öğrenciler'!E38*(100/25)</f>
        <v>76</v>
      </c>
      <c r="O38" s="17">
        <f>'Dersi Geçen Öğrenciler'!F38*(100/25)</f>
        <v>28</v>
      </c>
      <c r="P38" s="17">
        <f>'Dersi Geçen Öğrenciler'!G38*(100/25)</f>
        <v>20</v>
      </c>
      <c r="Q38" s="25">
        <f>'Dersi Geçen Öğrenciler'!J38*(100/70)</f>
        <v>42.857142857142861</v>
      </c>
      <c r="R38" s="25">
        <f>'Dersi Geçen Öğrenciler'!K38*(100/30)</f>
        <v>0</v>
      </c>
      <c r="S38" s="17">
        <f>'Dersi Geçen Öğrenciler'!O38*(100/25)</f>
        <v>60</v>
      </c>
      <c r="T38" s="17">
        <f>'Dersi Geçen Öğrenciler'!O38*(100/25)</f>
        <v>60</v>
      </c>
      <c r="U38" s="25">
        <f>'Dersi Geçen Öğrenciler'!Q38*(100/30)</f>
        <v>66.666666666666671</v>
      </c>
      <c r="V38" s="17">
        <f>'Dersi Geçen Öğrenciler'!P38*(100/10)</f>
        <v>100</v>
      </c>
      <c r="W38" s="25">
        <f>'Dersi Geçen Öğrenciler'!Q38*(100/30)</f>
        <v>66.666666666666671</v>
      </c>
    </row>
    <row r="39" spans="1:23" x14ac:dyDescent="0.2">
      <c r="A39" s="8" t="s">
        <v>79</v>
      </c>
      <c r="B39" s="9">
        <v>1111111136</v>
      </c>
      <c r="C39" s="9" t="s">
        <v>137</v>
      </c>
      <c r="D39" s="9" t="s">
        <v>179</v>
      </c>
      <c r="E39" s="17">
        <f>'Dersi Geçen Öğrenciler'!E39*(100/25)</f>
        <v>48</v>
      </c>
      <c r="F39" s="17">
        <f>'Dersi Geçen Öğrenciler'!F39*(100/25)</f>
        <v>12</v>
      </c>
      <c r="G39" s="17">
        <f>'Dersi Geçen Öğrenciler'!H39*(100/25)</f>
        <v>0</v>
      </c>
      <c r="H39" s="25">
        <f>'Dersi Geçen Öğrenciler'!J39*(100/70)</f>
        <v>28.571428571428573</v>
      </c>
      <c r="I39" s="25">
        <f>'Dersi Geçen Öğrenciler'!M39*(100/15)</f>
        <v>66.666666666666671</v>
      </c>
      <c r="J39" s="17">
        <f>'Dersi Geçen Öğrenciler'!E39*(100/25)</f>
        <v>48</v>
      </c>
      <c r="K39" s="17">
        <f>'Dersi Geçen Öğrenciler'!H39*(100/25)</f>
        <v>0</v>
      </c>
      <c r="L39" s="25">
        <f>'Dersi Geçen Öğrenciler'!K39*(100/30)</f>
        <v>0</v>
      </c>
      <c r="M39" s="17">
        <f>'Dersi Geçen Öğrenciler'!N39*(100/20)</f>
        <v>75</v>
      </c>
      <c r="N39" s="17">
        <f>'Dersi Geçen Öğrenciler'!E39*(100/25)</f>
        <v>48</v>
      </c>
      <c r="O39" s="17">
        <f>'Dersi Geçen Öğrenciler'!F39*(100/25)</f>
        <v>12</v>
      </c>
      <c r="P39" s="17">
        <f>'Dersi Geçen Öğrenciler'!G39*(100/25)</f>
        <v>0</v>
      </c>
      <c r="Q39" s="25">
        <f>'Dersi Geçen Öğrenciler'!J39*(100/70)</f>
        <v>28.571428571428573</v>
      </c>
      <c r="R39" s="25">
        <f>'Dersi Geçen Öğrenciler'!K39*(100/30)</f>
        <v>0</v>
      </c>
      <c r="S39" s="17">
        <f>'Dersi Geçen Öğrenciler'!O39*(100/25)</f>
        <v>20</v>
      </c>
      <c r="T39" s="17">
        <f>'Dersi Geçen Öğrenciler'!O39*(100/25)</f>
        <v>20</v>
      </c>
      <c r="U39" s="25">
        <f>'Dersi Geçen Öğrenciler'!Q39*(100/30)</f>
        <v>6.666666666666667</v>
      </c>
      <c r="V39" s="17">
        <f>'Dersi Geçen Öğrenciler'!P39*(100/10)</f>
        <v>0</v>
      </c>
      <c r="W39" s="25">
        <f>'Dersi Geçen Öğrenciler'!Q39*(100/30)</f>
        <v>6.666666666666667</v>
      </c>
    </row>
    <row r="40" spans="1:23" x14ac:dyDescent="0.2">
      <c r="D40" s="26" t="s">
        <v>159</v>
      </c>
      <c r="E40" s="27">
        <f>AVERAGE(E4:E39)</f>
        <v>67.222222222222229</v>
      </c>
      <c r="F40" s="27">
        <f t="shared" ref="F40:W40" si="0">AVERAGE(F4:F39)</f>
        <v>22.111111111111111</v>
      </c>
      <c r="G40" s="27">
        <f t="shared" si="0"/>
        <v>40.555555555555557</v>
      </c>
      <c r="H40" s="27">
        <f t="shared" si="0"/>
        <v>53.571428571428577</v>
      </c>
      <c r="I40" s="27">
        <f t="shared" si="0"/>
        <v>49.629629629629633</v>
      </c>
      <c r="J40" s="27">
        <f t="shared" si="0"/>
        <v>67.222222222222229</v>
      </c>
      <c r="K40" s="27">
        <f t="shared" si="0"/>
        <v>40.555555555555557</v>
      </c>
      <c r="L40" s="27">
        <f t="shared" si="0"/>
        <v>25.925925925925924</v>
      </c>
      <c r="M40" s="27">
        <f t="shared" si="0"/>
        <v>55.694444444444443</v>
      </c>
      <c r="N40" s="27">
        <f t="shared" si="0"/>
        <v>67.222222222222229</v>
      </c>
      <c r="O40" s="27">
        <f t="shared" si="0"/>
        <v>22.111111111111111</v>
      </c>
      <c r="P40" s="27">
        <f t="shared" si="0"/>
        <v>23.222222222222221</v>
      </c>
      <c r="Q40" s="27">
        <f t="shared" si="0"/>
        <v>53.571428571428577</v>
      </c>
      <c r="R40" s="27">
        <f t="shared" si="0"/>
        <v>25.925925925925924</v>
      </c>
      <c r="S40" s="27">
        <f t="shared" si="0"/>
        <v>58.777777777777779</v>
      </c>
      <c r="T40" s="27">
        <f t="shared" si="0"/>
        <v>58.777777777777779</v>
      </c>
      <c r="U40" s="27">
        <f t="shared" si="0"/>
        <v>45.833333333333343</v>
      </c>
      <c r="V40" s="27">
        <f t="shared" si="0"/>
        <v>40.833333333333336</v>
      </c>
      <c r="W40" s="27">
        <f t="shared" si="0"/>
        <v>45.833333333333343</v>
      </c>
    </row>
  </sheetData>
  <mergeCells count="29">
    <mergeCell ref="T1:U1"/>
    <mergeCell ref="V1:W1"/>
    <mergeCell ref="O2:O3"/>
    <mergeCell ref="A1:D1"/>
    <mergeCell ref="E2:E3"/>
    <mergeCell ref="F2:F3"/>
    <mergeCell ref="G2:G3"/>
    <mergeCell ref="H2:H3"/>
    <mergeCell ref="I2:I3"/>
    <mergeCell ref="A2:A3"/>
    <mergeCell ref="B2:B3"/>
    <mergeCell ref="C2:C3"/>
    <mergeCell ref="D2:D3"/>
    <mergeCell ref="E1:I1"/>
    <mergeCell ref="J1:M1"/>
    <mergeCell ref="N1:S1"/>
    <mergeCell ref="J2:J3"/>
    <mergeCell ref="K2:K3"/>
    <mergeCell ref="L2:L3"/>
    <mergeCell ref="M2:M3"/>
    <mergeCell ref="N2:N3"/>
    <mergeCell ref="V2:V3"/>
    <mergeCell ref="W2:W3"/>
    <mergeCell ref="P2:P3"/>
    <mergeCell ref="Q2:Q3"/>
    <mergeCell ref="R2:R3"/>
    <mergeCell ref="S2:S3"/>
    <mergeCell ref="T2:T3"/>
    <mergeCell ref="U2:U3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4DC3E-D554-4965-B462-DEF4F03C953E}">
  <dimension ref="A1:I38"/>
  <sheetViews>
    <sheetView workbookViewId="0">
      <selection activeCell="L27" sqref="L27"/>
    </sheetView>
  </sheetViews>
  <sheetFormatPr defaultColWidth="8.85546875" defaultRowHeight="12.75" x14ac:dyDescent="0.2"/>
  <cols>
    <col min="1" max="1" width="3.28515625" style="2" bestFit="1" customWidth="1"/>
    <col min="2" max="2" width="12" style="2" bestFit="1" customWidth="1"/>
    <col min="3" max="3" width="25.7109375" style="2" bestFit="1" customWidth="1"/>
    <col min="4" max="4" width="16.42578125" style="2" bestFit="1" customWidth="1"/>
    <col min="5" max="9" width="8.85546875" style="16"/>
    <col min="10" max="16384" width="8.85546875" style="1"/>
  </cols>
  <sheetData>
    <row r="1" spans="1:9" x14ac:dyDescent="0.2">
      <c r="A1" s="18" t="s">
        <v>140</v>
      </c>
      <c r="B1" s="19" t="s">
        <v>141</v>
      </c>
      <c r="C1" s="19" t="s">
        <v>142</v>
      </c>
      <c r="D1" s="19" t="s">
        <v>143</v>
      </c>
      <c r="E1" s="20" t="s">
        <v>167</v>
      </c>
      <c r="F1" s="21" t="s">
        <v>166</v>
      </c>
      <c r="G1" s="22" t="s">
        <v>170</v>
      </c>
      <c r="H1" s="23" t="s">
        <v>172</v>
      </c>
      <c r="I1" s="24" t="s">
        <v>174</v>
      </c>
    </row>
    <row r="2" spans="1:9" x14ac:dyDescent="0.2">
      <c r="A2" s="8" t="s">
        <v>0</v>
      </c>
      <c r="B2" s="9">
        <v>1111111101</v>
      </c>
      <c r="C2" s="9" t="s">
        <v>1</v>
      </c>
      <c r="D2" s="9" t="s">
        <v>176</v>
      </c>
      <c r="E2" s="29" cm="1">
        <f t="array" ref="E2">(AVERAGE('Yüzdelik-ÖÇ'!E4:G4*0.36))+(AVERAGE('Yüzdelik-ÖÇ'!H4*0.24))+(AVERAGE('Yüzdelik-ÖÇ'!I4*0.4))</f>
        <v>80.822857142857146</v>
      </c>
      <c r="F2" s="29" cm="1">
        <f t="array" ref="F2">(AVERAGE('Yüzdelik-ÖÇ'!J4:K4*0.36)+(AVERAGE('Yüzdelik-ÖÇ'!L4*0.24)+(AVERAGE('Yüzdelik-ÖÇ'!M4*0.4))))</f>
        <v>90</v>
      </c>
      <c r="G2" s="29" cm="1">
        <f t="array" ref="G2">(AVERAGE('Yüzdelik-ÖÇ'!N4:P4*0.36))+((AVERAGE('Yüzdelik-ÖÇ'!Q4:R4*0.24))+(AVERAGE('Yüzdelik-ÖÇ'!S4*0.4)))</f>
        <v>87.451428571428565</v>
      </c>
      <c r="H2" s="29" cm="1">
        <f t="array" ref="H2">(AVERAGE('Yüzdelik-ÖÇ'!T4:U4*1))</f>
        <v>100</v>
      </c>
      <c r="I2" s="29" cm="1">
        <f t="array" ref="I2">AVERAGE('Yüzdelik-ÖÇ'!V4:W4*1)</f>
        <v>100</v>
      </c>
    </row>
    <row r="3" spans="1:9" x14ac:dyDescent="0.2">
      <c r="A3" s="8" t="s">
        <v>6</v>
      </c>
      <c r="B3" s="9">
        <v>1111111102</v>
      </c>
      <c r="C3" s="9" t="s">
        <v>7</v>
      </c>
      <c r="D3" s="9" t="s">
        <v>176</v>
      </c>
      <c r="E3" s="29" cm="1">
        <f t="array" ref="E3">(AVERAGE('Yüzdelik-ÖÇ'!E5:G5*0.36))+(AVERAGE('Yüzdelik-ÖÇ'!H5*0.24))+(AVERAGE('Yüzdelik-ÖÇ'!I5*0.4))</f>
        <v>86.971428571428575</v>
      </c>
      <c r="F3" s="29" cm="1">
        <f t="array" ref="F3">(AVERAGE('Yüzdelik-ÖÇ'!J5:K5*0.36)+(AVERAGE('Yüzdelik-ÖÇ'!L5*0.24)+(AVERAGE('Yüzdelik-ÖÇ'!M5*0.4))))</f>
        <v>87.68</v>
      </c>
      <c r="G3" s="29" cm="1">
        <f t="array" ref="G3">(AVERAGE('Yüzdelik-ÖÇ'!N5:P5*0.36))+((AVERAGE('Yüzdelik-ÖÇ'!Q5:R5*0.24))+(AVERAGE('Yüzdelik-ÖÇ'!S5*0.4)))</f>
        <v>72.84571428571428</v>
      </c>
      <c r="H3" s="29" cm="1">
        <f t="array" ref="H3">(AVERAGE('Yüzdelik-ÖÇ'!T5:U5*1))</f>
        <v>60</v>
      </c>
      <c r="I3" s="29" cm="1">
        <f t="array" ref="I3">AVERAGE('Yüzdelik-ÖÇ'!V5:W5*1)</f>
        <v>70</v>
      </c>
    </row>
    <row r="4" spans="1:9" x14ac:dyDescent="0.2">
      <c r="A4" s="8" t="s">
        <v>10</v>
      </c>
      <c r="B4" s="9">
        <v>1111111103</v>
      </c>
      <c r="C4" s="9" t="s">
        <v>35</v>
      </c>
      <c r="D4" s="9" t="s">
        <v>176</v>
      </c>
      <c r="E4" s="29" cm="1">
        <f t="array" ref="E4">(AVERAGE('Yüzdelik-ÖÇ'!E6:G6*0.36))+(AVERAGE('Yüzdelik-ÖÇ'!H6*0.24))+(AVERAGE('Yüzdelik-ÖÇ'!I6*0.4))</f>
        <v>19.131428571428572</v>
      </c>
      <c r="F4" s="29" cm="1">
        <f t="array" ref="F4">(AVERAGE('Yüzdelik-ÖÇ'!J6:K6*0.36)+(AVERAGE('Yüzdelik-ÖÇ'!L6*0.24)+(AVERAGE('Yüzdelik-ÖÇ'!M6*0.4))))</f>
        <v>29.84</v>
      </c>
      <c r="G4" s="29" cm="1">
        <f t="array" ref="G4">(AVERAGE('Yüzdelik-ÖÇ'!N6:P6*0.36))+((AVERAGE('Yüzdelik-ÖÇ'!Q6:R6*0.24))+(AVERAGE('Yüzdelik-ÖÇ'!S6*0.4)))</f>
        <v>46.605714285714292</v>
      </c>
      <c r="H4" s="29" cm="1">
        <f t="array" ref="H4">(AVERAGE('Yüzdelik-ÖÇ'!T6:U6*1))</f>
        <v>44.333333333333336</v>
      </c>
      <c r="I4" s="29" cm="1">
        <f t="array" ref="I4">AVERAGE('Yüzdelik-ÖÇ'!V6:W6*1)</f>
        <v>33.333333333333336</v>
      </c>
    </row>
    <row r="5" spans="1:9" x14ac:dyDescent="0.2">
      <c r="A5" s="8" t="s">
        <v>2</v>
      </c>
      <c r="B5" s="9">
        <v>1111111104</v>
      </c>
      <c r="C5" s="9" t="s">
        <v>39</v>
      </c>
      <c r="D5" s="9" t="s">
        <v>176</v>
      </c>
      <c r="E5" s="29" cm="1">
        <f t="array" ref="E5">(AVERAGE('Yüzdelik-ÖÇ'!E7:G7*0.36))+(AVERAGE('Yüzdelik-ÖÇ'!H7*0.24))+(AVERAGE('Yüzdelik-ÖÇ'!I7*0.4))</f>
        <v>73.394285714285715</v>
      </c>
      <c r="F5" s="29" cm="1">
        <f t="array" ref="F5">(AVERAGE('Yüzdelik-ÖÇ'!J7:K7*0.36)+(AVERAGE('Yüzdelik-ÖÇ'!L7*0.24)+(AVERAGE('Yüzdelik-ÖÇ'!M7*0.4))))</f>
        <v>51.76</v>
      </c>
      <c r="G5" s="29" cm="1">
        <f t="array" ref="G5">(AVERAGE('Yüzdelik-ÖÇ'!N7:P7*0.36))+((AVERAGE('Yüzdelik-ÖÇ'!Q7:R7*0.24))+(AVERAGE('Yüzdelik-ÖÇ'!S7*0.4)))</f>
        <v>61.89714285714286</v>
      </c>
      <c r="H5" s="29" cm="1">
        <f t="array" ref="H5">(AVERAGE('Yüzdelik-ÖÇ'!T7:U7*1))</f>
        <v>55</v>
      </c>
      <c r="I5" s="29" cm="1">
        <f t="array" ref="I5">AVERAGE('Yüzdelik-ÖÇ'!V7:W7*1)</f>
        <v>15</v>
      </c>
    </row>
    <row r="6" spans="1:9" x14ac:dyDescent="0.2">
      <c r="A6" s="8" t="s">
        <v>14</v>
      </c>
      <c r="B6" s="9">
        <v>1111111105</v>
      </c>
      <c r="C6" s="9" t="s">
        <v>45</v>
      </c>
      <c r="D6" s="9" t="s">
        <v>176</v>
      </c>
      <c r="E6" s="29" cm="1">
        <f t="array" ref="E6">(AVERAGE('Yüzdelik-ÖÇ'!E8:G8*0.36))+(AVERAGE('Yüzdelik-ÖÇ'!H8*0.24))+(AVERAGE('Yüzdelik-ÖÇ'!I8*0.4))</f>
        <v>41.973333333333336</v>
      </c>
      <c r="F6" s="29" cm="1">
        <f t="array" ref="F6">(AVERAGE('Yüzdelik-ÖÇ'!J8:K8*0.36)+(AVERAGE('Yüzdelik-ÖÇ'!L8*0.24)+(AVERAGE('Yüzdelik-ÖÇ'!M8*0.4))))</f>
        <v>50.96</v>
      </c>
      <c r="G6" s="29" cm="1">
        <f t="array" ref="G6">(AVERAGE('Yüzdelik-ÖÇ'!N8:P8*0.36))+((AVERAGE('Yüzdelik-ÖÇ'!Q8:R8*0.24))+(AVERAGE('Yüzdelik-ÖÇ'!S8*0.4)))</f>
        <v>9.1199999999999992</v>
      </c>
      <c r="H6" s="29" cm="1">
        <f t="array" ref="H6">(AVERAGE('Yüzdelik-ÖÇ'!T8:U8*1))</f>
        <v>6.666666666666667</v>
      </c>
      <c r="I6" s="29" cm="1">
        <f t="array" ref="I6">AVERAGE('Yüzdelik-ÖÇ'!V8:W8*1)</f>
        <v>6.666666666666667</v>
      </c>
    </row>
    <row r="7" spans="1:9" x14ac:dyDescent="0.2">
      <c r="A7" s="8" t="s">
        <v>22</v>
      </c>
      <c r="B7" s="9">
        <v>1111111106</v>
      </c>
      <c r="C7" s="9" t="s">
        <v>49</v>
      </c>
      <c r="D7" s="9" t="s">
        <v>176</v>
      </c>
      <c r="E7" s="29" cm="1">
        <f t="array" ref="E7">(AVERAGE('Yüzdelik-ÖÇ'!E9:G9*0.36))+(AVERAGE('Yüzdelik-ÖÇ'!H9*0.24))+(AVERAGE('Yüzdelik-ÖÇ'!I9*0.4))</f>
        <v>56.937142857142859</v>
      </c>
      <c r="F7" s="29" cm="1">
        <f t="array" ref="F7">(AVERAGE('Yüzdelik-ÖÇ'!J9:K9*0.36)+(AVERAGE('Yüzdelik-ÖÇ'!L9*0.24)+(AVERAGE('Yüzdelik-ÖÇ'!M9*0.4))))</f>
        <v>27.52</v>
      </c>
      <c r="G7" s="29" cm="1">
        <f t="array" ref="G7">(AVERAGE('Yüzdelik-ÖÇ'!N9:P9*0.36))+((AVERAGE('Yüzdelik-ÖÇ'!Q9:R9*0.24))+(AVERAGE('Yüzdelik-ÖÇ'!S9*0.4)))</f>
        <v>47.908571428571427</v>
      </c>
      <c r="H7" s="29" cm="1">
        <f t="array" ref="H7">(AVERAGE('Yüzdelik-ÖÇ'!T9:U9*1))</f>
        <v>65</v>
      </c>
      <c r="I7" s="29" cm="1">
        <f t="array" ref="I7">AVERAGE('Yüzdelik-ÖÇ'!V9:W9*1)</f>
        <v>50</v>
      </c>
    </row>
    <row r="8" spans="1:9" x14ac:dyDescent="0.2">
      <c r="A8" s="8" t="s">
        <v>13</v>
      </c>
      <c r="B8" s="9">
        <v>1111111107</v>
      </c>
      <c r="C8" s="9" t="s">
        <v>52</v>
      </c>
      <c r="D8" s="9" t="s">
        <v>176</v>
      </c>
      <c r="E8" s="29" cm="1">
        <f t="array" ref="E8">(AVERAGE('Yüzdelik-ÖÇ'!E10:G10*0.36))+(AVERAGE('Yüzdelik-ÖÇ'!H10*0.24))+(AVERAGE('Yüzdelik-ÖÇ'!I10*0.4))</f>
        <v>84.571428571428569</v>
      </c>
      <c r="F8" s="29" cm="1">
        <f t="array" ref="F8">(AVERAGE('Yüzdelik-ÖÇ'!J10:K10*0.36)+(AVERAGE('Yüzdelik-ÖÇ'!L10*0.24)+(AVERAGE('Yüzdelik-ÖÇ'!M10*0.4))))</f>
        <v>71.039999999999992</v>
      </c>
      <c r="G8" s="29" cm="1">
        <f t="array" ref="G8">(AVERAGE('Yüzdelik-ÖÇ'!N10:P10*0.36))+((AVERAGE('Yüzdelik-ÖÇ'!Q10:R10*0.24))+(AVERAGE('Yüzdelik-ÖÇ'!S10*0.4)))</f>
        <v>54.445714285714288</v>
      </c>
      <c r="H8" s="29" cm="1">
        <f t="array" ref="H8">(AVERAGE('Yüzdelik-ÖÇ'!T10:U10*1))</f>
        <v>66</v>
      </c>
      <c r="I8" s="29" cm="1">
        <f t="array" ref="I8">AVERAGE('Yüzdelik-ÖÇ'!V10:W10*1)</f>
        <v>100</v>
      </c>
    </row>
    <row r="9" spans="1:9" x14ac:dyDescent="0.2">
      <c r="A9" s="8" t="s">
        <v>30</v>
      </c>
      <c r="B9" s="9">
        <v>1111111108</v>
      </c>
      <c r="C9" s="9" t="s">
        <v>54</v>
      </c>
      <c r="D9" s="9" t="s">
        <v>176</v>
      </c>
      <c r="E9" s="29" cm="1">
        <f t="array" ref="E9">(AVERAGE('Yüzdelik-ÖÇ'!E11:G11*0.36))+(AVERAGE('Yüzdelik-ÖÇ'!H11*0.24))+(AVERAGE('Yüzdelik-ÖÇ'!I11*0.4))</f>
        <v>79.040000000000006</v>
      </c>
      <c r="F9" s="29" cm="1">
        <f t="array" ref="F9">(AVERAGE('Yüzdelik-ÖÇ'!J11:K11*0.36)+(AVERAGE('Yüzdelik-ÖÇ'!L11*0.24)+(AVERAGE('Yüzdelik-ÖÇ'!M11*0.4))))</f>
        <v>73.599999999999994</v>
      </c>
      <c r="G9" s="29" cm="1">
        <f t="array" ref="G9">(AVERAGE('Yüzdelik-ÖÇ'!N11:P11*0.36))+((AVERAGE('Yüzdelik-ÖÇ'!Q11:R11*0.24))+(AVERAGE('Yüzdelik-ÖÇ'!S11*0.4)))</f>
        <v>66.48</v>
      </c>
      <c r="H9" s="29" cm="1">
        <f t="array" ref="H9">(AVERAGE('Yüzdelik-ÖÇ'!T11:U11*1))</f>
        <v>76.666666666666671</v>
      </c>
      <c r="I9" s="29" cm="1">
        <f t="array" ref="I9">AVERAGE('Yüzdelik-ÖÇ'!V11:W11*1)</f>
        <v>46.666666666666671</v>
      </c>
    </row>
    <row r="10" spans="1:9" x14ac:dyDescent="0.2">
      <c r="A10" s="8" t="s">
        <v>33</v>
      </c>
      <c r="B10" s="9">
        <v>1111111109</v>
      </c>
      <c r="C10" s="9" t="s">
        <v>57</v>
      </c>
      <c r="D10" s="9" t="s">
        <v>176</v>
      </c>
      <c r="E10" s="29" cm="1">
        <f t="array" ref="E10">(AVERAGE('Yüzdelik-ÖÇ'!E12:G12*0.36))+(AVERAGE('Yüzdelik-ÖÇ'!H12*0.24))+(AVERAGE('Yüzdelik-ÖÇ'!I12*0.4))</f>
        <v>41.691428571428574</v>
      </c>
      <c r="F10" s="29" cm="1">
        <f t="array" ref="F10">(AVERAGE('Yüzdelik-ÖÇ'!J12:K12*0.36)+(AVERAGE('Yüzdelik-ÖÇ'!L12*0.24)+(AVERAGE('Yüzdelik-ÖÇ'!M12*0.4))))</f>
        <v>75.680000000000007</v>
      </c>
      <c r="G10" s="29" cm="1">
        <f t="array" ref="G10">(AVERAGE('Yüzdelik-ÖÇ'!N12:P12*0.36))+((AVERAGE('Yüzdelik-ÖÇ'!Q12:R12*0.24))+(AVERAGE('Yüzdelik-ÖÇ'!S12*0.4)))</f>
        <v>68.125714285714281</v>
      </c>
      <c r="H10" s="29" cm="1">
        <f t="array" ref="H10">(AVERAGE('Yüzdelik-ÖÇ'!T12:U12*1))</f>
        <v>50</v>
      </c>
      <c r="I10" s="29" cm="1">
        <f t="array" ref="I10">AVERAGE('Yüzdelik-ÖÇ'!V12:W12*1)</f>
        <v>0</v>
      </c>
    </row>
    <row r="11" spans="1:9" x14ac:dyDescent="0.2">
      <c r="A11" s="8" t="s">
        <v>26</v>
      </c>
      <c r="B11" s="9">
        <v>1111111110</v>
      </c>
      <c r="C11" s="9" t="s">
        <v>61</v>
      </c>
      <c r="D11" s="9" t="s">
        <v>176</v>
      </c>
      <c r="E11" s="29" cm="1">
        <f t="array" ref="E11">(AVERAGE('Yüzdelik-ÖÇ'!E13:G13*0.36))+(AVERAGE('Yüzdelik-ÖÇ'!H13*0.24))+(AVERAGE('Yüzdelik-ÖÇ'!I13*0.4))</f>
        <v>46.499047619047623</v>
      </c>
      <c r="F11" s="29" cm="1">
        <f t="array" ref="F11">(AVERAGE('Yüzdelik-ÖÇ'!J13:K13*0.36)+(AVERAGE('Yüzdelik-ÖÇ'!L13*0.24)+(AVERAGE('Yüzdelik-ÖÇ'!M13*0.4))))</f>
        <v>56</v>
      </c>
      <c r="G11" s="29" cm="1">
        <f t="array" ref="G11">(AVERAGE('Yüzdelik-ÖÇ'!N13:P13*0.36))+((AVERAGE('Yüzdelik-ÖÇ'!Q13:R13*0.24))+(AVERAGE('Yüzdelik-ÖÇ'!S13*0.4)))</f>
        <v>40.022857142857141</v>
      </c>
      <c r="H11" s="29" cm="1">
        <f t="array" ref="H11">(AVERAGE('Yüzdelik-ÖÇ'!T13:U13*1))</f>
        <v>33.333333333333336</v>
      </c>
      <c r="I11" s="29" cm="1">
        <f t="array" ref="I11">AVERAGE('Yüzdelik-ÖÇ'!V13:W13*1)</f>
        <v>38.333333333333336</v>
      </c>
    </row>
    <row r="12" spans="1:9" x14ac:dyDescent="0.2">
      <c r="A12" s="8" t="s">
        <v>20</v>
      </c>
      <c r="B12" s="9">
        <v>1111111111</v>
      </c>
      <c r="C12" s="9" t="s">
        <v>64</v>
      </c>
      <c r="D12" s="9" t="s">
        <v>176</v>
      </c>
      <c r="E12" s="29" cm="1">
        <f t="array" ref="E12">(AVERAGE('Yüzdelik-ÖÇ'!E14:G14*0.36))+(AVERAGE('Yüzdelik-ÖÇ'!H14*0.24))+(AVERAGE('Yüzdelik-ÖÇ'!I14*0.4))</f>
        <v>62.697142857142858</v>
      </c>
      <c r="F12" s="29" cm="1">
        <f t="array" ref="F12">(AVERAGE('Yüzdelik-ÖÇ'!J14:K14*0.36)+(AVERAGE('Yüzdelik-ÖÇ'!L14*0.24)+(AVERAGE('Yüzdelik-ÖÇ'!M14*0.4))))</f>
        <v>62</v>
      </c>
      <c r="G12" s="29" cm="1">
        <f t="array" ref="G12">(AVERAGE('Yüzdelik-ÖÇ'!N14:P14*0.36))+((AVERAGE('Yüzdelik-ÖÇ'!Q14:R14*0.24))+(AVERAGE('Yüzdelik-ÖÇ'!S14*0.4)))</f>
        <v>65.668571428571425</v>
      </c>
      <c r="H12" s="29" cm="1">
        <f t="array" ref="H12">(AVERAGE('Yüzdelik-ÖÇ'!T14:U14*1))</f>
        <v>91.666666666666671</v>
      </c>
      <c r="I12" s="29" cm="1">
        <f t="array" ref="I12">AVERAGE('Yüzdelik-ÖÇ'!V14:W14*1)</f>
        <v>91.666666666666671</v>
      </c>
    </row>
    <row r="13" spans="1:9" x14ac:dyDescent="0.2">
      <c r="A13" s="8" t="s">
        <v>44</v>
      </c>
      <c r="B13" s="9">
        <v>1111111112</v>
      </c>
      <c r="C13" s="9" t="s">
        <v>1</v>
      </c>
      <c r="D13" s="9" t="s">
        <v>176</v>
      </c>
      <c r="E13" s="29" cm="1">
        <f t="array" ref="E13">(AVERAGE('Yüzdelik-ÖÇ'!E15:G15*0.36))+(AVERAGE('Yüzdelik-ÖÇ'!H15*0.24))+(AVERAGE('Yüzdelik-ÖÇ'!I15*0.4))</f>
        <v>26.796190476190475</v>
      </c>
      <c r="F13" s="29" cm="1">
        <f t="array" ref="F13">(AVERAGE('Yüzdelik-ÖÇ'!J15:K15*0.36)+(AVERAGE('Yüzdelik-ÖÇ'!L15*0.24)+(AVERAGE('Yüzdelik-ÖÇ'!M15*0.4))))</f>
        <v>32.32</v>
      </c>
      <c r="G13" s="29" cm="1">
        <f t="array" ref="G13">(AVERAGE('Yüzdelik-ÖÇ'!N15:P15*0.36))+((AVERAGE('Yüzdelik-ÖÇ'!Q15:R15*0.24))+(AVERAGE('Yüzdelik-ÖÇ'!S15*0.4)))</f>
        <v>17.851428571428571</v>
      </c>
      <c r="H13" s="29" cm="1">
        <f t="array" ref="H13">(AVERAGE('Yüzdelik-ÖÇ'!T15:U15*1))</f>
        <v>46.666666666666671</v>
      </c>
      <c r="I13" s="29" cm="1">
        <f t="array" ref="I13">AVERAGE('Yüzdelik-ÖÇ'!V15:W15*1)</f>
        <v>46.666666666666671</v>
      </c>
    </row>
    <row r="14" spans="1:9" x14ac:dyDescent="0.2">
      <c r="A14" s="8" t="s">
        <v>29</v>
      </c>
      <c r="B14" s="9">
        <v>1111111113</v>
      </c>
      <c r="C14" s="9" t="s">
        <v>72</v>
      </c>
      <c r="D14" s="9" t="s">
        <v>176</v>
      </c>
      <c r="E14" s="29" cm="1">
        <f t="array" ref="E14">(AVERAGE('Yüzdelik-ÖÇ'!E16:G16*0.36))+(AVERAGE('Yüzdelik-ÖÇ'!H16*0.24))+(AVERAGE('Yüzdelik-ÖÇ'!I16*0.4))</f>
        <v>41.683809523809529</v>
      </c>
      <c r="F14" s="29" cm="1">
        <f t="array" ref="F14">(AVERAGE('Yüzdelik-ÖÇ'!J16:K16*0.36)+(AVERAGE('Yüzdelik-ÖÇ'!L16*0.24)+(AVERAGE('Yüzdelik-ÖÇ'!M16*0.4))))</f>
        <v>46.08</v>
      </c>
      <c r="G14" s="29" cm="1">
        <f t="array" ref="G14">(AVERAGE('Yüzdelik-ÖÇ'!N16:P16*0.36))+((AVERAGE('Yüzdelik-ÖÇ'!Q16:R16*0.24))+(AVERAGE('Yüzdelik-ÖÇ'!S16*0.4)))</f>
        <v>52.548571428571428</v>
      </c>
      <c r="H14" s="29" cm="1">
        <f t="array" ref="H14">(AVERAGE('Yüzdelik-ÖÇ'!T16:U16*1))</f>
        <v>100</v>
      </c>
      <c r="I14" s="29" cm="1">
        <f t="array" ref="I14">AVERAGE('Yüzdelik-ÖÇ'!V16:W16*1)</f>
        <v>50</v>
      </c>
    </row>
    <row r="15" spans="1:9" x14ac:dyDescent="0.2">
      <c r="A15" s="8" t="s">
        <v>32</v>
      </c>
      <c r="B15" s="9">
        <v>1111111114</v>
      </c>
      <c r="C15" s="9" t="s">
        <v>74</v>
      </c>
      <c r="D15" s="9" t="s">
        <v>176</v>
      </c>
      <c r="E15" s="29" cm="1">
        <f t="array" ref="E15">(AVERAGE('Yüzdelik-ÖÇ'!E17:G17*0.36))+(AVERAGE('Yüzdelik-ÖÇ'!H17*0.24))+(AVERAGE('Yüzdelik-ÖÇ'!I17*0.4))</f>
        <v>26.605714285714285</v>
      </c>
      <c r="F15" s="29" cm="1">
        <f t="array" ref="F15">(AVERAGE('Yüzdelik-ÖÇ'!J17:K17*0.36)+(AVERAGE('Yüzdelik-ÖÇ'!L17*0.24)+(AVERAGE('Yüzdelik-ÖÇ'!M17*0.4))))</f>
        <v>32.32</v>
      </c>
      <c r="G15" s="29" cm="1">
        <f t="array" ref="G15">(AVERAGE('Yüzdelik-ÖÇ'!N17:P17*0.36))+((AVERAGE('Yüzdelik-ÖÇ'!Q17:R17*0.24))+(AVERAGE('Yüzdelik-ÖÇ'!S17*0.4)))</f>
        <v>11.862857142857143</v>
      </c>
      <c r="H15" s="29" cm="1">
        <f t="array" ref="H15">(AVERAGE('Yüzdelik-ÖÇ'!T17:U17*1))</f>
        <v>0</v>
      </c>
      <c r="I15" s="29" cm="1">
        <f t="array" ref="I15">AVERAGE('Yüzdelik-ÖÇ'!V17:W17*1)</f>
        <v>0</v>
      </c>
    </row>
    <row r="16" spans="1:9" x14ac:dyDescent="0.2">
      <c r="A16" s="8" t="s">
        <v>19</v>
      </c>
      <c r="B16" s="9">
        <v>1111111115</v>
      </c>
      <c r="C16" s="9" t="s">
        <v>78</v>
      </c>
      <c r="D16" s="9" t="s">
        <v>176</v>
      </c>
      <c r="E16" s="29" cm="1">
        <f t="array" ref="E16">(AVERAGE('Yüzdelik-ÖÇ'!E18:G18*0.36))+(AVERAGE('Yüzdelik-ÖÇ'!H18*0.24))+(AVERAGE('Yüzdelik-ÖÇ'!I18*0.4))</f>
        <v>21.325714285714284</v>
      </c>
      <c r="F16" s="29" cm="1">
        <f t="array" ref="F16">(AVERAGE('Yüzdelik-ÖÇ'!J18:K18*0.36)+(AVERAGE('Yüzdelik-ÖÇ'!L18*0.24)+(AVERAGE('Yüzdelik-ÖÇ'!M18*0.4))))</f>
        <v>17.36</v>
      </c>
      <c r="G16" s="29" cm="1">
        <f t="array" ref="G16">(AVERAGE('Yüzdelik-ÖÇ'!N18:P18*0.36))+((AVERAGE('Yüzdelik-ÖÇ'!Q18:R18*0.24))+(AVERAGE('Yüzdelik-ÖÇ'!S18*0.4)))</f>
        <v>53.142857142857139</v>
      </c>
      <c r="H16" s="29" cm="1">
        <f t="array" ref="H16">(AVERAGE('Yüzdelik-ÖÇ'!T18:U18*1))</f>
        <v>61.666666666666671</v>
      </c>
      <c r="I16" s="29" cm="1">
        <f t="array" ref="I16">AVERAGE('Yüzdelik-ÖÇ'!V18:W18*1)</f>
        <v>31.666666666666668</v>
      </c>
    </row>
    <row r="17" spans="1:9" x14ac:dyDescent="0.2">
      <c r="A17" s="8" t="s">
        <v>56</v>
      </c>
      <c r="B17" s="9">
        <v>1111111116</v>
      </c>
      <c r="C17" s="9" t="s">
        <v>82</v>
      </c>
      <c r="D17" s="9" t="s">
        <v>176</v>
      </c>
      <c r="E17" s="29" cm="1">
        <f t="array" ref="E17">(AVERAGE('Yüzdelik-ÖÇ'!E19:G19*0.36))+(AVERAGE('Yüzdelik-ÖÇ'!H19*0.24))+(AVERAGE('Yüzdelik-ÖÇ'!I19*0.4))</f>
        <v>29.554285714285712</v>
      </c>
      <c r="F17" s="29" cm="1">
        <f t="array" ref="F17">(AVERAGE('Yüzdelik-ÖÇ'!J19:K19*0.36)+(AVERAGE('Yüzdelik-ÖÇ'!L19*0.24)+(AVERAGE('Yüzdelik-ÖÇ'!M19*0.4))))</f>
        <v>32.32</v>
      </c>
      <c r="G17" s="29" cm="1">
        <f t="array" ref="G17">(AVERAGE('Yüzdelik-ÖÇ'!N19:P19*0.36))+((AVERAGE('Yüzdelik-ÖÇ'!Q19:R19*0.24))+(AVERAGE('Yüzdelik-ÖÇ'!S19*0.4)))</f>
        <v>22.137142857142855</v>
      </c>
      <c r="H17" s="29" cm="1">
        <f t="array" ref="H17">(AVERAGE('Yüzdelik-ÖÇ'!T19:U19*1))</f>
        <v>37.333333333333336</v>
      </c>
      <c r="I17" s="29" cm="1">
        <f t="array" ref="I17">AVERAGE('Yüzdelik-ÖÇ'!V19:W19*1)</f>
        <v>58.333333333333336</v>
      </c>
    </row>
    <row r="18" spans="1:9" x14ac:dyDescent="0.2">
      <c r="A18" s="8" t="s">
        <v>28</v>
      </c>
      <c r="B18" s="9">
        <v>1111111117</v>
      </c>
      <c r="C18" s="9" t="s">
        <v>84</v>
      </c>
      <c r="D18" s="9" t="s">
        <v>176</v>
      </c>
      <c r="E18" s="29" cm="1">
        <f t="array" ref="E18">(AVERAGE('Yüzdelik-ÖÇ'!E20:G20*0.36))+(AVERAGE('Yüzdelik-ÖÇ'!H20*0.24))+(AVERAGE('Yüzdelik-ÖÇ'!I20*0.4))</f>
        <v>68.853333333333325</v>
      </c>
      <c r="F18" s="29" cm="1">
        <f t="array" ref="F18">(AVERAGE('Yüzdelik-ÖÇ'!J20:K20*0.36)+(AVERAGE('Yüzdelik-ÖÇ'!L20*0.24)+(AVERAGE('Yüzdelik-ÖÇ'!M20*0.4))))</f>
        <v>57.68</v>
      </c>
      <c r="G18" s="29" cm="1">
        <f t="array" ref="G18">(AVERAGE('Yüzdelik-ÖÇ'!N20:P20*0.36))+((AVERAGE('Yüzdelik-ÖÇ'!Q20:R20*0.24))+(AVERAGE('Yüzdelik-ÖÇ'!S20*0.4)))</f>
        <v>57.52</v>
      </c>
      <c r="H18" s="29" cm="1">
        <f t="array" ref="H18">(AVERAGE('Yüzdelik-ÖÇ'!T20:U20*1))</f>
        <v>38.333333333333336</v>
      </c>
      <c r="I18" s="29" cm="1">
        <f t="array" ref="I18">AVERAGE('Yüzdelik-ÖÇ'!V20:W20*1)</f>
        <v>8.3333333333333339</v>
      </c>
    </row>
    <row r="19" spans="1:9" x14ac:dyDescent="0.2">
      <c r="A19" s="8" t="s">
        <v>15</v>
      </c>
      <c r="B19" s="9">
        <v>1111111118</v>
      </c>
      <c r="C19" s="9" t="s">
        <v>90</v>
      </c>
      <c r="D19" s="9" t="s">
        <v>176</v>
      </c>
      <c r="E19" s="29" cm="1">
        <f t="array" ref="E19">(AVERAGE('Yüzdelik-ÖÇ'!E21:G21*0.36))+(AVERAGE('Yüzdelik-ÖÇ'!H21*0.24))+(AVERAGE('Yüzdelik-ÖÇ'!I21*0.4))</f>
        <v>48.784761904761908</v>
      </c>
      <c r="F19" s="29" cm="1">
        <f t="array" ref="F19">(AVERAGE('Yüzdelik-ÖÇ'!J21:K21*0.36)+(AVERAGE('Yüzdelik-ÖÇ'!L21*0.24)+(AVERAGE('Yüzdelik-ÖÇ'!M21*0.4))))</f>
        <v>42.16</v>
      </c>
      <c r="G19" s="29" cm="1">
        <f t="array" ref="G19">(AVERAGE('Yüzdelik-ÖÇ'!N21:P21*0.36))+((AVERAGE('Yüzdelik-ÖÇ'!Q21:R21*0.24))+(AVERAGE('Yüzdelik-ÖÇ'!S21*0.4)))</f>
        <v>55.165714285714287</v>
      </c>
      <c r="H19" s="29" cm="1">
        <f t="array" ref="H19">(AVERAGE('Yüzdelik-ÖÇ'!T21:U21*1))</f>
        <v>41.666666666666671</v>
      </c>
      <c r="I19" s="29" cm="1">
        <f t="array" ref="I19">AVERAGE('Yüzdelik-ÖÇ'!V21:W21*1)</f>
        <v>61.666666666666671</v>
      </c>
    </row>
    <row r="20" spans="1:9" x14ac:dyDescent="0.2">
      <c r="A20" s="8" t="s">
        <v>60</v>
      </c>
      <c r="B20" s="9">
        <v>1111111119</v>
      </c>
      <c r="C20" s="9" t="s">
        <v>93</v>
      </c>
      <c r="D20" s="9" t="s">
        <v>176</v>
      </c>
      <c r="E20" s="29" cm="1">
        <f t="array" ref="E20">(AVERAGE('Yüzdelik-ÖÇ'!E22:G22*0.36))+(AVERAGE('Yüzdelik-ÖÇ'!H22*0.24))+(AVERAGE('Yüzdelik-ÖÇ'!I22*0.4))</f>
        <v>62.32380952380953</v>
      </c>
      <c r="F20" s="29" cm="1">
        <f t="array" ref="F20">(AVERAGE('Yüzdelik-ÖÇ'!J22:K22*0.36)+(AVERAGE('Yüzdelik-ÖÇ'!L22*0.24)+(AVERAGE('Yüzdelik-ÖÇ'!M22*0.4))))</f>
        <v>81.84</v>
      </c>
      <c r="G20" s="29" cm="1">
        <f t="array" ref="G20">(AVERAGE('Yüzdelik-ÖÇ'!N22:P22*0.36))+((AVERAGE('Yüzdelik-ÖÇ'!Q22:R22*0.24))+(AVERAGE('Yüzdelik-ÖÇ'!S22*0.4)))</f>
        <v>71.908571428571435</v>
      </c>
      <c r="H20" s="29" cm="1">
        <f t="array" ref="H20">(AVERAGE('Yüzdelik-ÖÇ'!T22:U22*1))</f>
        <v>63.333333333333336</v>
      </c>
      <c r="I20" s="29" cm="1">
        <f t="array" ref="I20">AVERAGE('Yüzdelik-ÖÇ'!V22:W22*1)</f>
        <v>53.333333333333336</v>
      </c>
    </row>
    <row r="21" spans="1:9" x14ac:dyDescent="0.2">
      <c r="A21" s="8" t="s">
        <v>63</v>
      </c>
      <c r="B21" s="9">
        <v>1111111120</v>
      </c>
      <c r="C21" s="9" t="s">
        <v>98</v>
      </c>
      <c r="D21" s="9" t="s">
        <v>176</v>
      </c>
      <c r="E21" s="29" cm="1">
        <f t="array" ref="E21">(AVERAGE('Yüzdelik-ÖÇ'!E23:G23*0.36))+(AVERAGE('Yüzdelik-ÖÇ'!H23*0.24))+(AVERAGE('Yüzdelik-ÖÇ'!I23*0.4))</f>
        <v>54.780952380952385</v>
      </c>
      <c r="F21" s="29" cm="1">
        <f t="array" ref="F21">(AVERAGE('Yüzdelik-ÖÇ'!J23:K23*0.36)+(AVERAGE('Yüzdelik-ÖÇ'!L23*0.24)+(AVERAGE('Yüzdelik-ÖÇ'!M23*0.4))))</f>
        <v>33.28</v>
      </c>
      <c r="G21" s="29" cm="1">
        <f t="array" ref="G21">(AVERAGE('Yüzdelik-ÖÇ'!N23:P23*0.36))+((AVERAGE('Yüzdelik-ÖÇ'!Q23:R23*0.24))+(AVERAGE('Yüzdelik-ÖÇ'!S23*0.4)))</f>
        <v>28.617142857142859</v>
      </c>
      <c r="H21" s="29" cm="1">
        <f t="array" ref="H21">(AVERAGE('Yüzdelik-ÖÇ'!T23:U23*1))</f>
        <v>41.666666666666671</v>
      </c>
      <c r="I21" s="29" cm="1">
        <f t="array" ref="I21">AVERAGE('Yüzdelik-ÖÇ'!V23:W23*1)</f>
        <v>41.666666666666671</v>
      </c>
    </row>
    <row r="22" spans="1:9" x14ac:dyDescent="0.2">
      <c r="A22" s="8" t="s">
        <v>68</v>
      </c>
      <c r="B22" s="9">
        <v>1111111121</v>
      </c>
      <c r="C22" s="9" t="s">
        <v>102</v>
      </c>
      <c r="D22" s="9" t="s">
        <v>176</v>
      </c>
      <c r="E22" s="29" cm="1">
        <f t="array" ref="E22">(AVERAGE('Yüzdelik-ÖÇ'!E24:G24*0.36))+(AVERAGE('Yüzdelik-ÖÇ'!H24*0.24))+(AVERAGE('Yüzdelik-ÖÇ'!I24*0.4))</f>
        <v>27.154285714285713</v>
      </c>
      <c r="F22" s="29" cm="1">
        <f t="array" ref="F22">(AVERAGE('Yüzdelik-ÖÇ'!J24:K24*0.36)+(AVERAGE('Yüzdelik-ÖÇ'!L24*0.24)+(AVERAGE('Yüzdelik-ÖÇ'!M24*0.4))))</f>
        <v>46</v>
      </c>
      <c r="G22" s="29" cm="1">
        <f t="array" ref="G22">(AVERAGE('Yüzdelik-ÖÇ'!N24:P24*0.36))+((AVERAGE('Yüzdelik-ÖÇ'!Q24:R24*0.24))+(AVERAGE('Yüzdelik-ÖÇ'!S24*0.4)))</f>
        <v>33.25714285714286</v>
      </c>
      <c r="H22" s="29" cm="1">
        <f t="array" ref="H22">(AVERAGE('Yüzdelik-ÖÇ'!T24:U24*1))</f>
        <v>21.666666666666668</v>
      </c>
      <c r="I22" s="29" cm="1">
        <f t="array" ref="I22">AVERAGE('Yüzdelik-ÖÇ'!V24:W24*1)</f>
        <v>11.666666666666668</v>
      </c>
    </row>
    <row r="23" spans="1:9" x14ac:dyDescent="0.2">
      <c r="A23" s="8" t="s">
        <v>24</v>
      </c>
      <c r="B23" s="9">
        <v>1111111122</v>
      </c>
      <c r="C23" s="9" t="s">
        <v>103</v>
      </c>
      <c r="D23" s="9" t="s">
        <v>176</v>
      </c>
      <c r="E23" s="29" cm="1">
        <f t="array" ref="E23">(AVERAGE('Yüzdelik-ÖÇ'!E25:G25*0.36))+(AVERAGE('Yüzdelik-ÖÇ'!H25*0.24))+(AVERAGE('Yüzdelik-ÖÇ'!I25*0.4))</f>
        <v>37.44</v>
      </c>
      <c r="F23" s="29" cm="1">
        <f t="array" ref="F23">(AVERAGE('Yüzdelik-ÖÇ'!J25:K25*0.36)+(AVERAGE('Yüzdelik-ÖÇ'!L25*0.24)+(AVERAGE('Yüzdelik-ÖÇ'!M25*0.4))))</f>
        <v>70</v>
      </c>
      <c r="G23" s="29" cm="1">
        <f t="array" ref="G23">(AVERAGE('Yüzdelik-ÖÇ'!N25:P25*0.36))+((AVERAGE('Yüzdelik-ÖÇ'!Q25:R25*0.24))+(AVERAGE('Yüzdelik-ÖÇ'!S25*0.4)))</f>
        <v>62.88</v>
      </c>
      <c r="H23" s="29" cm="1">
        <f t="array" ref="H23">(AVERAGE('Yüzdelik-ÖÇ'!T25:U25*1))</f>
        <v>50</v>
      </c>
      <c r="I23" s="29" cm="1">
        <f t="array" ref="I23">AVERAGE('Yüzdelik-ÖÇ'!V25:W25*1)</f>
        <v>0</v>
      </c>
    </row>
    <row r="24" spans="1:9" x14ac:dyDescent="0.2">
      <c r="A24" s="8" t="s">
        <v>71</v>
      </c>
      <c r="B24" s="9">
        <v>1111111123</v>
      </c>
      <c r="C24" s="9" t="s">
        <v>104</v>
      </c>
      <c r="D24" s="9" t="s">
        <v>176</v>
      </c>
      <c r="E24" s="29" cm="1">
        <f t="array" ref="E24">(AVERAGE('Yüzdelik-ÖÇ'!E26:G26*0.36))+(AVERAGE('Yüzdelik-ÖÇ'!H26*0.24))+(AVERAGE('Yüzdelik-ÖÇ'!I26*0.4))</f>
        <v>64.47999999999999</v>
      </c>
      <c r="F24" s="29" cm="1">
        <f t="array" ref="F24">(AVERAGE('Yüzdelik-ÖÇ'!J26:K26*0.36)+(AVERAGE('Yüzdelik-ÖÇ'!L26*0.24)+(AVERAGE('Yüzdelik-ÖÇ'!M26*0.4))))</f>
        <v>27.68</v>
      </c>
      <c r="G24" s="29" cm="1">
        <f t="array" ref="G24">(AVERAGE('Yüzdelik-ÖÇ'!N26:P26*0.36))+((AVERAGE('Yüzdelik-ÖÇ'!Q26:R26*0.24))+(AVERAGE('Yüzdelik-ÖÇ'!S26*0.4)))</f>
        <v>49.279999999999994</v>
      </c>
      <c r="H24" s="29" cm="1">
        <f t="array" ref="H24">(AVERAGE('Yüzdelik-ÖÇ'!T26:U26*1))</f>
        <v>61</v>
      </c>
      <c r="I24" s="29" cm="1">
        <f t="array" ref="I24">AVERAGE('Yüzdelik-ÖÇ'!V26:W26*1)</f>
        <v>50</v>
      </c>
    </row>
    <row r="25" spans="1:9" x14ac:dyDescent="0.2">
      <c r="A25" s="8" t="s">
        <v>73</v>
      </c>
      <c r="B25" s="9">
        <v>1111111124</v>
      </c>
      <c r="C25" s="9" t="s">
        <v>106</v>
      </c>
      <c r="D25" s="9" t="s">
        <v>176</v>
      </c>
      <c r="E25" s="29" cm="1">
        <f t="array" ref="E25">(AVERAGE('Yüzdelik-ÖÇ'!E27:G27*0.36))+(AVERAGE('Yüzdelik-ÖÇ'!H27*0.24))+(AVERAGE('Yüzdelik-ÖÇ'!I27*0.4))</f>
        <v>22.880000000000003</v>
      </c>
      <c r="F25" s="29" cm="1">
        <f t="array" ref="F25">(AVERAGE('Yüzdelik-ÖÇ'!J27:K27*0.36)+(AVERAGE('Yüzdelik-ÖÇ'!L27*0.24)+(AVERAGE('Yüzdelik-ÖÇ'!M27*0.4))))</f>
        <v>32.32</v>
      </c>
      <c r="G25" s="29" cm="1">
        <f t="array" ref="G25">(AVERAGE('Yüzdelik-ÖÇ'!N27:P27*0.36))+((AVERAGE('Yüzdelik-ÖÇ'!Q27:R27*0.24))+(AVERAGE('Yüzdelik-ÖÇ'!S27*0.4)))</f>
        <v>21.28</v>
      </c>
      <c r="H25" s="29" cm="1">
        <f t="array" ref="H25">(AVERAGE('Yüzdelik-ÖÇ'!T27:U27*1))</f>
        <v>23.333333333333332</v>
      </c>
      <c r="I25" s="29" cm="1">
        <f t="array" ref="I25">AVERAGE('Yüzdelik-ÖÇ'!V27:W27*1)</f>
        <v>3.3333333333333335</v>
      </c>
    </row>
    <row r="26" spans="1:9" x14ac:dyDescent="0.2">
      <c r="A26" s="8" t="s">
        <v>76</v>
      </c>
      <c r="B26" s="9">
        <v>1111111125</v>
      </c>
      <c r="C26" s="9" t="s">
        <v>108</v>
      </c>
      <c r="D26" s="9" t="s">
        <v>176</v>
      </c>
      <c r="E26" s="29" cm="1">
        <f t="array" ref="E26">(AVERAGE('Yüzdelik-ÖÇ'!E28:G28*0.36))+(AVERAGE('Yüzdelik-ÖÇ'!H28*0.24))+(AVERAGE('Yüzdelik-ÖÇ'!I28*0.4))</f>
        <v>39.253333333333337</v>
      </c>
      <c r="F26" s="29" cm="1">
        <f t="array" ref="F26">(AVERAGE('Yüzdelik-ÖÇ'!J28:K28*0.36)+(AVERAGE('Yüzdelik-ÖÇ'!L28*0.24)+(AVERAGE('Yüzdelik-ÖÇ'!M28*0.4))))</f>
        <v>19.119999999999997</v>
      </c>
      <c r="G26" s="29" cm="1">
        <f t="array" ref="G26">(AVERAGE('Yüzdelik-ÖÇ'!N28:P28*0.36))+((AVERAGE('Yüzdelik-ÖÇ'!Q28:R28*0.24))+(AVERAGE('Yüzdelik-ÖÇ'!S28*0.4)))</f>
        <v>44.480000000000004</v>
      </c>
      <c r="H26" s="29" cm="1">
        <f t="array" ref="H26">(AVERAGE('Yüzdelik-ÖÇ'!T28:U28*1))</f>
        <v>80</v>
      </c>
      <c r="I26" s="29" cm="1">
        <f t="array" ref="I26">AVERAGE('Yüzdelik-ÖÇ'!V28:W28*1)</f>
        <v>50</v>
      </c>
    </row>
    <row r="27" spans="1:9" x14ac:dyDescent="0.2">
      <c r="A27" s="8" t="s">
        <v>12</v>
      </c>
      <c r="B27" s="9">
        <v>1111111126</v>
      </c>
      <c r="C27" s="9" t="s">
        <v>111</v>
      </c>
      <c r="D27" s="9" t="s">
        <v>176</v>
      </c>
      <c r="E27" s="29" cm="1">
        <f t="array" ref="E27">(AVERAGE('Yüzdelik-ÖÇ'!E29:G29*0.36))+(AVERAGE('Yüzdelik-ÖÇ'!H29*0.24))+(AVERAGE('Yüzdelik-ÖÇ'!I29*0.4))</f>
        <v>43.573333333333338</v>
      </c>
      <c r="F27" s="29" cm="1">
        <f t="array" ref="F27">(AVERAGE('Yüzdelik-ÖÇ'!J29:K29*0.36)+(AVERAGE('Yüzdelik-ÖÇ'!L29*0.24)+(AVERAGE('Yüzdelik-ÖÇ'!M29*0.4))))</f>
        <v>25.2</v>
      </c>
      <c r="G27" s="29" cm="1">
        <f t="array" ref="G27">(AVERAGE('Yüzdelik-ÖÇ'!N29:P29*0.36))+((AVERAGE('Yüzdelik-ÖÇ'!Q29:R29*0.24))+(AVERAGE('Yüzdelik-ÖÇ'!S29*0.4)))</f>
        <v>56.16</v>
      </c>
      <c r="H27" s="29" cm="1">
        <f t="array" ref="H27">(AVERAGE('Yüzdelik-ÖÇ'!T29:U29*1))</f>
        <v>70</v>
      </c>
      <c r="I27" s="29" cm="1">
        <f t="array" ref="I27">AVERAGE('Yüzdelik-ÖÇ'!V29:W29*1)</f>
        <v>55</v>
      </c>
    </row>
    <row r="28" spans="1:9" x14ac:dyDescent="0.2">
      <c r="A28" s="8" t="s">
        <v>81</v>
      </c>
      <c r="B28" s="9">
        <v>1111111127</v>
      </c>
      <c r="C28" s="9" t="s">
        <v>113</v>
      </c>
      <c r="D28" s="9" t="s">
        <v>176</v>
      </c>
      <c r="E28" s="29" cm="1">
        <f t="array" ref="E28">(AVERAGE('Yüzdelik-ÖÇ'!E30:G30*0.36))+(AVERAGE('Yüzdelik-ÖÇ'!H30*0.24))+(AVERAGE('Yüzdelik-ÖÇ'!I30*0.4))</f>
        <v>65.234285714285718</v>
      </c>
      <c r="F28" s="29" cm="1">
        <f t="array" ref="F28">(AVERAGE('Yüzdelik-ÖÇ'!J30:K30*0.36)+(AVERAGE('Yüzdelik-ÖÇ'!L30*0.24)+(AVERAGE('Yüzdelik-ÖÇ'!M30*0.4))))</f>
        <v>35.119999999999997</v>
      </c>
      <c r="G28" s="29" cm="1">
        <f t="array" ref="G28">(AVERAGE('Yüzdelik-ÖÇ'!N30:P30*0.36))+((AVERAGE('Yüzdelik-ÖÇ'!Q30:R30*0.24))+(AVERAGE('Yüzdelik-ÖÇ'!S30*0.4)))</f>
        <v>48.217142857142861</v>
      </c>
      <c r="H28" s="29" cm="1">
        <f t="array" ref="H28">(AVERAGE('Yüzdelik-ÖÇ'!T30:U30*1))</f>
        <v>47.666666666666671</v>
      </c>
      <c r="I28" s="29" cm="1">
        <f t="array" ref="I28">AVERAGE('Yüzdelik-ÖÇ'!V30:W30*1)</f>
        <v>11.666666666666668</v>
      </c>
    </row>
    <row r="29" spans="1:9" x14ac:dyDescent="0.2">
      <c r="A29" s="8" t="s">
        <v>83</v>
      </c>
      <c r="B29" s="9">
        <v>1111111128</v>
      </c>
      <c r="C29" s="9" t="s">
        <v>115</v>
      </c>
      <c r="D29" s="9" t="s">
        <v>176</v>
      </c>
      <c r="E29" s="29" cm="1">
        <f t="array" ref="E29">(AVERAGE('Yüzdelik-ÖÇ'!E31:G31*0.36))+(AVERAGE('Yüzdelik-ÖÇ'!H31*0.24))+(AVERAGE('Yüzdelik-ÖÇ'!I31*0.4))</f>
        <v>26.331428571428575</v>
      </c>
      <c r="F29" s="29" cm="1">
        <f t="array" ref="F29">(AVERAGE('Yüzdelik-ÖÇ'!J31:K31*0.36)+(AVERAGE('Yüzdelik-ÖÇ'!L31*0.24)+(AVERAGE('Yüzdelik-ÖÇ'!M31*0.4))))</f>
        <v>24.64</v>
      </c>
      <c r="G29" s="29" cm="1">
        <f t="array" ref="G29">(AVERAGE('Yüzdelik-ÖÇ'!N31:P31*0.36))+((AVERAGE('Yüzdelik-ÖÇ'!Q31:R31*0.24))+(AVERAGE('Yüzdelik-ÖÇ'!S31*0.4)))</f>
        <v>37.485714285714288</v>
      </c>
      <c r="H29" s="29" cm="1">
        <f t="array" ref="H29">(AVERAGE('Yüzdelik-ÖÇ'!T31:U31*1))</f>
        <v>33.333333333333336</v>
      </c>
      <c r="I29" s="29" cm="1">
        <f t="array" ref="I29">AVERAGE('Yüzdelik-ÖÇ'!V31:W31*1)</f>
        <v>28.333333333333336</v>
      </c>
    </row>
    <row r="30" spans="1:9" x14ac:dyDescent="0.2">
      <c r="A30" s="8" t="s">
        <v>87</v>
      </c>
      <c r="B30" s="9">
        <v>1111111129</v>
      </c>
      <c r="C30" s="9" t="s">
        <v>116</v>
      </c>
      <c r="D30" s="9" t="s">
        <v>176</v>
      </c>
      <c r="E30" s="29" cm="1">
        <f t="array" ref="E30">(AVERAGE('Yüzdelik-ÖÇ'!E32:G32*0.36))+(AVERAGE('Yüzdelik-ÖÇ'!H32*0.24))+(AVERAGE('Yüzdelik-ÖÇ'!I32*0.4))</f>
        <v>11.451428571428572</v>
      </c>
      <c r="F30" s="29" cm="1">
        <f t="array" ref="F30">(AVERAGE('Yüzdelik-ÖÇ'!J32:K32*0.36)+(AVERAGE('Yüzdelik-ÖÇ'!L32*0.24)+(AVERAGE('Yüzdelik-ÖÇ'!M32*0.4))))</f>
        <v>32.159999999999997</v>
      </c>
      <c r="G30" s="29" cm="1">
        <f t="array" ref="G30">(AVERAGE('Yüzdelik-ÖÇ'!N32:P32*0.36))+((AVERAGE('Yüzdelik-ÖÇ'!Q32:R32*0.24))+(AVERAGE('Yüzdelik-ÖÇ'!S32*0.4)))</f>
        <v>31.165714285714284</v>
      </c>
      <c r="H30" s="29" cm="1">
        <f t="array" ref="H30">(AVERAGE('Yüzdelik-ÖÇ'!T32:U32*1))</f>
        <v>46.666666666666671</v>
      </c>
      <c r="I30" s="29" cm="1">
        <f t="array" ref="I30">AVERAGE('Yüzdelik-ÖÇ'!V32:W32*1)</f>
        <v>76.666666666666671</v>
      </c>
    </row>
    <row r="31" spans="1:9" x14ac:dyDescent="0.2">
      <c r="A31" s="8" t="s">
        <v>27</v>
      </c>
      <c r="B31" s="9">
        <v>1111111130</v>
      </c>
      <c r="C31" s="9" t="s">
        <v>117</v>
      </c>
      <c r="D31" s="9" t="s">
        <v>176</v>
      </c>
      <c r="E31" s="29" cm="1">
        <f t="array" ref="E31">(AVERAGE('Yüzdelik-ÖÇ'!E33:G33*0.36))+(AVERAGE('Yüzdelik-ÖÇ'!H33*0.24))+(AVERAGE('Yüzdelik-ÖÇ'!I33*0.4))</f>
        <v>63.489523809523817</v>
      </c>
      <c r="F31" s="29" cm="1">
        <f t="array" ref="F31">(AVERAGE('Yüzdelik-ÖÇ'!J33:K33*0.36)+(AVERAGE('Yüzdelik-ÖÇ'!L33*0.24)+(AVERAGE('Yüzdelik-ÖÇ'!M33*0.4))))</f>
        <v>63.519999999999996</v>
      </c>
      <c r="G31" s="29" cm="1">
        <f t="array" ref="G31">(AVERAGE('Yüzdelik-ÖÇ'!N33:P33*0.36))+((AVERAGE('Yüzdelik-ÖÇ'!Q33:R33*0.24))+(AVERAGE('Yüzdelik-ÖÇ'!S33*0.4)))</f>
        <v>43.691428571428567</v>
      </c>
      <c r="H31" s="29" cm="1">
        <f t="array" ref="H31">(AVERAGE('Yüzdelik-ÖÇ'!T33:U33*1))</f>
        <v>55</v>
      </c>
      <c r="I31" s="29" cm="1">
        <f t="array" ref="I31">AVERAGE('Yüzdelik-ÖÇ'!V33:W33*1)</f>
        <v>50</v>
      </c>
    </row>
    <row r="32" spans="1:9" x14ac:dyDescent="0.2">
      <c r="A32" s="8" t="s">
        <v>85</v>
      </c>
      <c r="B32" s="9">
        <v>1111111131</v>
      </c>
      <c r="C32" s="9" t="s">
        <v>120</v>
      </c>
      <c r="D32" s="9" t="s">
        <v>176</v>
      </c>
      <c r="E32" s="29" cm="1">
        <f t="array" ref="E32">(AVERAGE('Yüzdelik-ÖÇ'!E34:G34*0.36))+(AVERAGE('Yüzdelik-ÖÇ'!H34*0.24))+(AVERAGE('Yüzdelik-ÖÇ'!I34*0.4))</f>
        <v>94.24</v>
      </c>
      <c r="F32" s="29" cm="1">
        <f t="array" ref="F32">(AVERAGE('Yüzdelik-ÖÇ'!J34:K34*0.36)+(AVERAGE('Yüzdelik-ÖÇ'!L34*0.24)+(AVERAGE('Yüzdelik-ÖÇ'!M34*0.4))))</f>
        <v>92</v>
      </c>
      <c r="G32" s="29" cm="1">
        <f t="array" ref="G32">(AVERAGE('Yüzdelik-ÖÇ'!N34:P34*0.36))+((AVERAGE('Yüzdelik-ÖÇ'!Q34:R34*0.24))+(AVERAGE('Yüzdelik-ÖÇ'!S34*0.4)))</f>
        <v>88.32</v>
      </c>
      <c r="H32" s="29" cm="1">
        <f t="array" ref="H32">(AVERAGE('Yüzdelik-ÖÇ'!T34:U34*1))</f>
        <v>100</v>
      </c>
      <c r="I32" s="29" cm="1">
        <f t="array" ref="I32">AVERAGE('Yüzdelik-ÖÇ'!V34:W34*1)</f>
        <v>100</v>
      </c>
    </row>
    <row r="33" spans="1:9" x14ac:dyDescent="0.2">
      <c r="A33" s="8" t="s">
        <v>36</v>
      </c>
      <c r="B33" s="9">
        <v>1111111132</v>
      </c>
      <c r="C33" s="9" t="s">
        <v>123</v>
      </c>
      <c r="D33" s="9" t="s">
        <v>176</v>
      </c>
      <c r="E33" s="29" cm="1">
        <f t="array" ref="E33">(AVERAGE('Yüzdelik-ÖÇ'!E35:G35*0.36))+(AVERAGE('Yüzdelik-ÖÇ'!H35*0.24))+(AVERAGE('Yüzdelik-ÖÇ'!I35*0.4))</f>
        <v>36.060952380952386</v>
      </c>
      <c r="F33" s="29" cm="1">
        <f t="array" ref="F33">(AVERAGE('Yüzdelik-ÖÇ'!J35:K35*0.36)+(AVERAGE('Yüzdelik-ÖÇ'!L35*0.24)+(AVERAGE('Yüzdelik-ÖÇ'!M35*0.4))))</f>
        <v>27.92</v>
      </c>
      <c r="G33" s="29" cm="1">
        <f t="array" ref="G33">(AVERAGE('Yüzdelik-ÖÇ'!N35:P35*0.36))+((AVERAGE('Yüzdelik-ÖÇ'!Q35:R35*0.24))+(AVERAGE('Yüzdelik-ÖÇ'!S35*0.4)))</f>
        <v>26.937142857142859</v>
      </c>
      <c r="H33" s="29" cm="1">
        <f t="array" ref="H33">(AVERAGE('Yüzdelik-ÖÇ'!T35:U35*1))</f>
        <v>20</v>
      </c>
      <c r="I33" s="29" cm="1">
        <f t="array" ref="I33">AVERAGE('Yüzdelik-ÖÇ'!V35:W35*1)</f>
        <v>10</v>
      </c>
    </row>
    <row r="34" spans="1:9" x14ac:dyDescent="0.2">
      <c r="A34" s="8" t="s">
        <v>37</v>
      </c>
      <c r="B34" s="9">
        <v>1111111133</v>
      </c>
      <c r="C34" s="9" t="s">
        <v>124</v>
      </c>
      <c r="D34" s="9" t="s">
        <v>176</v>
      </c>
      <c r="E34" s="29" cm="1">
        <f t="array" ref="E34">(AVERAGE('Yüzdelik-ÖÇ'!E36:G36*0.36))+(AVERAGE('Yüzdelik-ÖÇ'!H36*0.24))+(AVERAGE('Yüzdelik-ÖÇ'!I36*0.4))</f>
        <v>24.205714285714286</v>
      </c>
      <c r="F34" s="29" cm="1">
        <f t="array" ref="F34">(AVERAGE('Yüzdelik-ÖÇ'!J36:K36*0.36)+(AVERAGE('Yüzdelik-ÖÇ'!L36*0.24)+(AVERAGE('Yüzdelik-ÖÇ'!M36*0.4))))</f>
        <v>42.72</v>
      </c>
      <c r="G34" s="29" cm="1">
        <f t="array" ref="G34">(AVERAGE('Yüzdelik-ÖÇ'!N36:P36*0.36))+((AVERAGE('Yüzdelik-ÖÇ'!Q36:R36*0.24))+(AVERAGE('Yüzdelik-ÖÇ'!S36*0.4)))</f>
        <v>42.662857142857142</v>
      </c>
      <c r="H34" s="29" cm="1">
        <f t="array" ref="H34">(AVERAGE('Yüzdelik-ÖÇ'!T36:U36*1))</f>
        <v>80</v>
      </c>
      <c r="I34" s="29" cm="1">
        <f t="array" ref="I34">AVERAGE('Yüzdelik-ÖÇ'!V36:W36*1)</f>
        <v>90</v>
      </c>
    </row>
    <row r="35" spans="1:9" x14ac:dyDescent="0.2">
      <c r="A35" s="8" t="s">
        <v>95</v>
      </c>
      <c r="B35" s="9">
        <v>1111111134</v>
      </c>
      <c r="C35" s="9" t="s">
        <v>127</v>
      </c>
      <c r="D35" s="9" t="s">
        <v>176</v>
      </c>
      <c r="E35" s="29" cm="1">
        <f t="array" ref="E35">(AVERAGE('Yüzdelik-ÖÇ'!E37:G37*0.36))+(AVERAGE('Yüzdelik-ÖÇ'!H37*0.24))+(AVERAGE('Yüzdelik-ÖÇ'!I37*0.4))</f>
        <v>51.588571428571427</v>
      </c>
      <c r="F35" s="29" cm="1">
        <f t="array" ref="F35">(AVERAGE('Yüzdelik-ÖÇ'!J37:K37*0.36)+(AVERAGE('Yüzdelik-ÖÇ'!L37*0.24)+(AVERAGE('Yüzdelik-ÖÇ'!M37*0.4))))</f>
        <v>42.24</v>
      </c>
      <c r="G35" s="29" cm="1">
        <f t="array" ref="G35">(AVERAGE('Yüzdelik-ÖÇ'!N37:P37*0.36))+((AVERAGE('Yüzdelik-ÖÇ'!Q37:R37*0.24))+(AVERAGE('Yüzdelik-ÖÇ'!S37*0.4)))</f>
        <v>36.274285714285718</v>
      </c>
      <c r="H35" s="29" cm="1">
        <f t="array" ref="H35">(AVERAGE('Yüzdelik-ÖÇ'!T37:U37*1))</f>
        <v>38.333333333333336</v>
      </c>
      <c r="I35" s="29" cm="1">
        <f t="array" ref="I35">AVERAGE('Yüzdelik-ÖÇ'!V37:W37*1)</f>
        <v>33.333333333333336</v>
      </c>
    </row>
    <row r="36" spans="1:9" x14ac:dyDescent="0.2">
      <c r="A36" s="8" t="s">
        <v>80</v>
      </c>
      <c r="B36" s="9">
        <v>1111111135</v>
      </c>
      <c r="C36" s="9" t="s">
        <v>134</v>
      </c>
      <c r="D36" s="9" t="s">
        <v>176</v>
      </c>
      <c r="E36" s="29" cm="1">
        <f t="array" ref="E36">(AVERAGE('Yüzdelik-ÖÇ'!E38:G38*0.36))+(AVERAGE('Yüzdelik-ÖÇ'!H38*0.24))+(AVERAGE('Yüzdelik-ÖÇ'!I38*0.4))</f>
        <v>36.099047619047624</v>
      </c>
      <c r="F36" s="29" cm="1">
        <f t="array" ref="F36">(AVERAGE('Yüzdelik-ÖÇ'!J38:K38*0.36)+(AVERAGE('Yüzdelik-ÖÇ'!L38*0.24)+(AVERAGE('Yüzdelik-ÖÇ'!M38*0.4))))</f>
        <v>53.68</v>
      </c>
      <c r="G36" s="29" cm="1">
        <f t="array" ref="G36">(AVERAGE('Yüzdelik-ÖÇ'!N38:P38*0.36))+((AVERAGE('Yüzdelik-ÖÇ'!Q38:R38*0.24))+(AVERAGE('Yüzdelik-ÖÇ'!S38*0.4)))</f>
        <v>44.022857142857141</v>
      </c>
      <c r="H36" s="29" cm="1">
        <f t="array" ref="H36">(AVERAGE('Yüzdelik-ÖÇ'!T38:U38*1))</f>
        <v>63.333333333333336</v>
      </c>
      <c r="I36" s="29" cm="1">
        <f t="array" ref="I36">AVERAGE('Yüzdelik-ÖÇ'!V38:W38*1)</f>
        <v>83.333333333333343</v>
      </c>
    </row>
    <row r="37" spans="1:9" x14ac:dyDescent="0.2">
      <c r="A37" s="8" t="s">
        <v>79</v>
      </c>
      <c r="B37" s="9">
        <v>1111111136</v>
      </c>
      <c r="C37" s="9" t="s">
        <v>137</v>
      </c>
      <c r="D37" s="9" t="s">
        <v>176</v>
      </c>
      <c r="E37" s="29" cm="1">
        <f t="array" ref="E37">(AVERAGE('Yüzdelik-ÖÇ'!E39:G39*0.36))+(AVERAGE('Yüzdelik-ÖÇ'!H39*0.24))+(AVERAGE('Yüzdelik-ÖÇ'!I39*0.4))</f>
        <v>40.723809523809528</v>
      </c>
      <c r="F37" s="29" cm="1">
        <f t="array" ref="F37">(AVERAGE('Yüzdelik-ÖÇ'!J39:K39*0.36)+(AVERAGE('Yüzdelik-ÖÇ'!L39*0.24)+(AVERAGE('Yüzdelik-ÖÇ'!M39*0.4))))</f>
        <v>38.64</v>
      </c>
      <c r="G37" s="29" cm="1">
        <f t="array" ref="G37">(AVERAGE('Yüzdelik-ÖÇ'!N39:P39*0.36))+((AVERAGE('Yüzdelik-ÖÇ'!Q39:R39*0.24))+(AVERAGE('Yüzdelik-ÖÇ'!S39*0.4)))</f>
        <v>18.62857142857143</v>
      </c>
      <c r="H37" s="29" cm="1">
        <f t="array" ref="H37">(AVERAGE('Yüzdelik-ÖÇ'!T39:U39*1))</f>
        <v>13.333333333333334</v>
      </c>
      <c r="I37" s="29" cm="1">
        <f t="array" ref="I37">AVERAGE('Yüzdelik-ÖÇ'!V39:W39*1)</f>
        <v>3.3333333333333335</v>
      </c>
    </row>
    <row r="38" spans="1:9" x14ac:dyDescent="0.2">
      <c r="D38" s="26" t="s">
        <v>159</v>
      </c>
      <c r="E38" s="30">
        <f>AVERAGE(E2:E37)</f>
        <v>48.295661375661382</v>
      </c>
      <c r="F38" s="30">
        <f t="shared" ref="F38:I38" si="0">AVERAGE(F2:F37)</f>
        <v>47.900000000000006</v>
      </c>
      <c r="G38" s="30">
        <f t="shared" si="0"/>
        <v>46.557460317460318</v>
      </c>
      <c r="H38" s="30">
        <f t="shared" si="0"/>
        <v>52.305555555555557</v>
      </c>
      <c r="I38" s="30">
        <f t="shared" si="0"/>
        <v>43.333333333333329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5</vt:i4>
      </vt:variant>
      <vt:variant>
        <vt:lpstr>Adlandırılmış Aralıklar</vt:lpstr>
      </vt:variant>
      <vt:variant>
        <vt:i4>1</vt:i4>
      </vt:variant>
    </vt:vector>
  </HeadingPairs>
  <TitlesOfParts>
    <vt:vector size="6" baseType="lpstr">
      <vt:lpstr>Sınav Soruları ve ÖÇ</vt:lpstr>
      <vt:lpstr>Notlar</vt:lpstr>
      <vt:lpstr>Dersi Geçen Öğrenciler</vt:lpstr>
      <vt:lpstr>Yüzdelik-ÖÇ</vt:lpstr>
      <vt:lpstr>ÖÇ Oranları</vt:lpstr>
      <vt:lpstr>Notlar!Yazdırma_Alanı</vt:lpstr>
    </vt:vector>
  </TitlesOfParts>
  <Company>Stimulsoft Reports 2022.1.6 from 10 February 2022,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Mustafa Bahadır  ÖZDEMİR</cp:lastModifiedBy>
  <dcterms:created xsi:type="dcterms:W3CDTF">2025-05-22T08:02:23Z</dcterms:created>
  <dcterms:modified xsi:type="dcterms:W3CDTF">2025-11-27T07:02:12Z</dcterms:modified>
</cp:coreProperties>
</file>